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 tabRatio="691" firstSheet="6" activeTab="6"/>
  </bookViews>
  <sheets>
    <sheet name="预算提资（第5版）" sheetId="19" state="hidden" r:id="rId1"/>
    <sheet name="第二部分公共区域采购" sheetId="20" state="hidden" r:id="rId2"/>
    <sheet name="第三部分自动化机房采购" sheetId="21" state="hidden" r:id="rId3"/>
    <sheet name="第四部分通信机房采购" sheetId="22" state="hidden" r:id="rId4"/>
    <sheet name="第四部分网络安全监控中心及运维开发室采购" sheetId="23" state="hidden" r:id="rId5"/>
    <sheet name="材料汇总" sheetId="24" state="hidden" r:id="rId6"/>
    <sheet name="采购材料2" sheetId="25" r:id="rId7"/>
  </sheets>
  <definedNames>
    <definedName name="_xlnm._FilterDatabase" localSheetId="0" hidden="1">'预算提资（第5版）'!$A$2:$G$184</definedName>
    <definedName name="_xlnm.Print_Area" localSheetId="0">'预算提资（第5版）'!$A$1:$F$184</definedName>
  </definedNames>
  <calcPr calcId="144525"/>
</workbook>
</file>

<file path=xl/sharedStrings.xml><?xml version="1.0" encoding="utf-8"?>
<sst xmlns="http://schemas.openxmlformats.org/spreadsheetml/2006/main" count="1114" uniqueCount="212">
  <si>
    <t>【施工图预算提资清单】 第5版（收口版） 20220908</t>
  </si>
  <si>
    <t>序号</t>
  </si>
  <si>
    <t>项目名称</t>
  </si>
  <si>
    <t>主要技术参数</t>
  </si>
  <si>
    <t>单位</t>
  </si>
  <si>
    <t>数量</t>
  </si>
  <si>
    <t>备 注</t>
  </si>
  <si>
    <t>第1部分</t>
  </si>
  <si>
    <t xml:space="preserve">子课题一（智能安全防范管理平台ISMP） </t>
  </si>
  <si>
    <t>智能安全防范管理平台（包含但不限于以下功能模块）</t>
  </si>
  <si>
    <t>视频监控模块</t>
  </si>
  <si>
    <t>包含实时预览、云台控制、录像回放功能</t>
  </si>
  <si>
    <t>套</t>
  </si>
  <si>
    <t>人脸比对分析模块</t>
  </si>
  <si>
    <t>包含智能分析模块、不规范行为识别、人员逗留、徘徊监测、非法入侵区域告警、陌生人监测、作业人员跌倒识别等功能</t>
  </si>
  <si>
    <t>报警联动模块</t>
  </si>
  <si>
    <t>接到报警信息后能够联动电子地图。</t>
  </si>
  <si>
    <t>行为分析模块</t>
  </si>
  <si>
    <t>绊线入侵、越界入侵、徘徊检测、轨迹跟踪等</t>
  </si>
  <si>
    <t>结构化数据模块</t>
  </si>
  <si>
    <t>门禁管理模块</t>
  </si>
  <si>
    <t>包含人员信息添加、批量人脸导入、人脸开门记录查询、实时监控功能等功能</t>
  </si>
  <si>
    <t>访客管理模块</t>
  </si>
  <si>
    <t>包含人证比对、人员通行及记录、预约来访等功能</t>
  </si>
  <si>
    <t>语音对讲管理模块</t>
  </si>
  <si>
    <t>OMS等办公系统对接模块</t>
  </si>
  <si>
    <t>系统管理模块</t>
  </si>
  <si>
    <t>数据库模块</t>
  </si>
  <si>
    <t>人脸管理模块</t>
  </si>
  <si>
    <t>包含人脸检测抓拍、比对识别报警、人脸报警查询、抓拍库检索、注册库管理、注册库查询等功能</t>
  </si>
  <si>
    <t>第2部分</t>
  </si>
  <si>
    <t>子课题二（大楼公共区域）主要设备材料</t>
  </si>
  <si>
    <t>一</t>
  </si>
  <si>
    <t>视频监控系统</t>
  </si>
  <si>
    <t>公共区域和网安管理模块</t>
  </si>
  <si>
    <t>个</t>
  </si>
  <si>
    <t>服务器</t>
  </si>
  <si>
    <t>含操作系统、含数据库：安全可控
CPU：不低于Intel Xeon Silver 4210R
内存：不低于32GB DDR4-2933 ECC REG RDTWM 
存储：不低于3.5" 2000G/7200RPM/6Gb/ SATA</t>
  </si>
  <si>
    <t>台</t>
  </si>
  <si>
    <t>24盘位磁盘阵列</t>
  </si>
  <si>
    <t>8T企业级硬盘</t>
  </si>
  <si>
    <t>块</t>
  </si>
  <si>
    <t>智能分析服务器</t>
  </si>
  <si>
    <t>CPU：不低于Intel Xeon Gold 5218 16C 2.30GHz 22MB 125W
GPU：不低于2* Nvidia 3080 12G
内存：不低于2*32GB DDR4-2933 ECC REG RDTWM 
存储：不低于3.5" 2000G/7200RPM/6Gb/ SATA</t>
  </si>
  <si>
    <t>千兆防火墙</t>
  </si>
  <si>
    <t>千兆防火墙，含2个千兆防火墙光模块</t>
  </si>
  <si>
    <t>等保测评费</t>
  </si>
  <si>
    <t>项</t>
  </si>
  <si>
    <t>工作站</t>
  </si>
  <si>
    <t>台式工作站；
CPU：I7-10700 
内存：8GB
硬盘：1T+256G SSD
显卡：2G独显
其他：光驱/含键鼠套装</t>
  </si>
  <si>
    <t>24寸显示器</t>
  </si>
  <si>
    <t>面板尺寸：24英寸；4K分辨率，端口：HDMI×2，Audio×1；</t>
  </si>
  <si>
    <t>400万像素智能分析枪式POE摄像机</t>
  </si>
  <si>
    <t>红外网络摄像机</t>
  </si>
  <si>
    <t>400万像素智能分析半球POE摄像机</t>
  </si>
  <si>
    <t>400万像素人脸抓拍枪式POE摄像机</t>
  </si>
  <si>
    <t>400万像素人脸抓拍半球POE摄像机</t>
  </si>
  <si>
    <t>800万像素人脸抓拍半球POE摄像机</t>
  </si>
  <si>
    <t>智能雷球一体摄像机</t>
  </si>
  <si>
    <t>不锈钢立杆（3米）</t>
  </si>
  <si>
    <t>不锈钢立杆（3米），含监控箱、避雷器</t>
  </si>
  <si>
    <t>根</t>
  </si>
  <si>
    <t>180°全景智能球型摄像机</t>
  </si>
  <si>
    <t>基地监控中心延伸控制端</t>
  </si>
  <si>
    <t>万兆单模光模块</t>
  </si>
  <si>
    <t>室外管网开挖回填</t>
  </si>
  <si>
    <t>室外管网开挖、铺设及回填等；开挖宽度200mm，开挖深度300mm。</t>
  </si>
  <si>
    <t>米</t>
  </si>
  <si>
    <t>二</t>
  </si>
  <si>
    <t>门禁系统</t>
  </si>
  <si>
    <t>门禁控制器</t>
  </si>
  <si>
    <t>双门门禁控制器</t>
  </si>
  <si>
    <t>出门按钮</t>
  </si>
  <si>
    <t>可视对讲门禁主机</t>
  </si>
  <si>
    <t>可视对讲门禁主机，带呼叫功能</t>
  </si>
  <si>
    <t>可视对讲门禁分机</t>
  </si>
  <si>
    <t>可视对讲门禁分机，支持远程开门</t>
  </si>
  <si>
    <t>三</t>
  </si>
  <si>
    <t>测温、人脸识别二合一系统</t>
  </si>
  <si>
    <t>测温、人脸识别二合一终端</t>
  </si>
  <si>
    <t>四</t>
  </si>
  <si>
    <t>人员智能管控系统</t>
  </si>
  <si>
    <t>访客机</t>
  </si>
  <si>
    <t>屏幕：不小于10英寸；
操作系统：Android；
带测温功能；</t>
  </si>
  <si>
    <t>五</t>
  </si>
  <si>
    <t>入侵报警系统</t>
  </si>
  <si>
    <t>红外双鉴探测器</t>
  </si>
  <si>
    <t>8防区扩展模块</t>
  </si>
  <si>
    <t>8个扩展防区数</t>
  </si>
  <si>
    <t>总线式网络报警主机</t>
  </si>
  <si>
    <t>8个板载有线防区、支持定时布撤防、支持防区报警、电源：AC220V、安装方式：壁挂；</t>
  </si>
  <si>
    <t>通讯线缆</t>
  </si>
  <si>
    <t>通讯线缆RVV 2*1.5㎡</t>
  </si>
  <si>
    <t>六</t>
  </si>
  <si>
    <t>网络设备及其他</t>
  </si>
  <si>
    <t>24口千兆POE网络交换机</t>
  </si>
  <si>
    <t>含2千兆个光模块</t>
  </si>
  <si>
    <t>汇聚交换机</t>
  </si>
  <si>
    <t>支持二、三层交换，满配主控及交换模块、1+1冗余电源、双引擎、整机交换容量≥15Tbps；包转发率≥2880Mpps；业务插槽数≥3，千兆光口板≥24口、万兆光口板≥12口、千兆电口板≥24口，其中万兆单模光模块≥4个，千兆单模光模块≥24个。</t>
  </si>
  <si>
    <t>六类非屏蔽双绞线</t>
  </si>
  <si>
    <t>六类非屏蔽双绞线，305米/箱</t>
  </si>
  <si>
    <t>箱</t>
  </si>
  <si>
    <t>六类水晶头</t>
  </si>
  <si>
    <t>六类水晶头，100个/盒</t>
  </si>
  <si>
    <t>盒</t>
  </si>
  <si>
    <t>48端口网络配线单元（IDF）</t>
  </si>
  <si>
    <t>48口网络配线架，满配48个六类网络模块</t>
  </si>
  <si>
    <t>理线架</t>
  </si>
  <si>
    <t>六类非屏蔽网络跳线（2米）</t>
  </si>
  <si>
    <t>条</t>
  </si>
  <si>
    <t>12芯单模光缆</t>
  </si>
  <si>
    <t>12芯光纤配线架（LC）</t>
  </si>
  <si>
    <t>含熔纤盘、满配LC耦合器，满配12条LC尾纤，尾纤1米。</t>
  </si>
  <si>
    <t>48芯光纤配线架（LC）</t>
  </si>
  <si>
    <t>含熔纤盘、满配LC耦合器，满配48条LC尾纤，尾纤1米。</t>
  </si>
  <si>
    <t>光纤熔接</t>
  </si>
  <si>
    <t>芯</t>
  </si>
  <si>
    <t>单模光纤跳线（LC-LC、双芯、2米）</t>
  </si>
  <si>
    <t>电源线 RVV3*1.5</t>
  </si>
  <si>
    <t>通讯线 RVV 4*1.0</t>
  </si>
  <si>
    <t>通讯线 RVVP 6*1.0</t>
  </si>
  <si>
    <t>金属线管（DN20）</t>
  </si>
  <si>
    <t>第3部分</t>
  </si>
  <si>
    <t>子课题三（自动化机房及值班室）主要设备材料</t>
  </si>
  <si>
    <t>人脸识别门禁</t>
  </si>
  <si>
    <t>开门模式支持刷卡、密码、指纹识别、人脸识别开门模式，支持组合开门模式设置。</t>
  </si>
  <si>
    <t>自动化管理模块</t>
  </si>
  <si>
    <t>75寸监视器</t>
  </si>
  <si>
    <t>面板尺寸：75英寸；
亮度：450cd/m²；
安装方式：底座、壁挂；
供电方式：AC100~240V (±10%), 50/60Hz；
工作温度：0-40℃；
信号输出标配：Audio×1；
信号输入标配：HDMI×1，DP×1，USB×2，VGA×1，
DVI-D×1，BNC×1，Audio×1，RS232×1，LAN×1；
支持的分辨率：3840×2160</t>
  </si>
  <si>
    <t>65寸监视器</t>
  </si>
  <si>
    <t>面板尺寸：65英寸；
亮度：400cd/m²；
安装方式：底座、壁挂；
供电方式：AC100~240V (±10%), 50/60Hz；
工作温度：0-40℃；
信号输入标配：HDMI×2，USB×1，VGA×1，SPDIF×1，Audio×1，RS232×1；
支持的分辨率：3840×2160</t>
  </si>
  <si>
    <t>32寸显示器</t>
  </si>
  <si>
    <t>面板尺寸：32英寸；4K分辨率，端口：HDMI×2，Audio×1；</t>
  </si>
  <si>
    <t>只</t>
  </si>
  <si>
    <t>单模光纤跳线</t>
  </si>
  <si>
    <t>LC-LC、双芯/条、25米/条</t>
  </si>
  <si>
    <t>网络设备及线材</t>
  </si>
  <si>
    <t>金属线管（DN25）</t>
  </si>
  <si>
    <t>桌子</t>
  </si>
  <si>
    <t>宽*深*高=1.4*0.8*0.8m</t>
  </si>
  <si>
    <t>书柜</t>
  </si>
  <si>
    <t>宽*深*高=1.8*0.6*2.0m</t>
  </si>
  <si>
    <t>8口千兆交换机</t>
  </si>
  <si>
    <t>8口千兆以太网口+2口千兆SFP</t>
  </si>
  <si>
    <t>第4部分</t>
  </si>
  <si>
    <t>子课题四（通信机房及值班室）主要设备材料</t>
  </si>
  <si>
    <t>通信管理模块</t>
  </si>
  <si>
    <t>IC卡发卡器（支持国密CPU卡）</t>
  </si>
  <si>
    <t>IC卡（国密CPU卡）</t>
  </si>
  <si>
    <t>张</t>
  </si>
  <si>
    <t>可视对讲系统</t>
  </si>
  <si>
    <t>24口POE网络交换机</t>
  </si>
  <si>
    <t>第5部分</t>
  </si>
  <si>
    <t>子课题五（网络安全监控中心及运维开发室）主要设备材料</t>
  </si>
  <si>
    <t>拾音器</t>
  </si>
  <si>
    <t>模拟拾音器，全向拾音；
适合近距离拾音，最佳拾音范围在3米之内；
支持吸顶安装、桌面安装和壁装。</t>
  </si>
  <si>
    <t>到货情况</t>
  </si>
  <si>
    <t>计划到货时间</t>
  </si>
  <si>
    <t>已到15箱</t>
  </si>
  <si>
    <t>已到2410米</t>
  </si>
  <si>
    <t>金属软管</t>
  </si>
  <si>
    <t>镀锌线盒</t>
  </si>
  <si>
    <t>公共区域</t>
  </si>
  <si>
    <t>网安、开发室</t>
  </si>
  <si>
    <t>公共区域设备材料数量</t>
  </si>
  <si>
    <t>自动化机房部分</t>
  </si>
  <si>
    <t>通信机房部分</t>
  </si>
  <si>
    <t>网安室</t>
  </si>
  <si>
    <t>总量</t>
  </si>
  <si>
    <t>24端口网络配线单元（IDF）</t>
  </si>
  <si>
    <t>24口网络配线架，满配24个六类网络模块</t>
  </si>
  <si>
    <t>模块箱</t>
  </si>
  <si>
    <t>模块电源</t>
  </si>
  <si>
    <t>220V转24V（球机电源）</t>
  </si>
  <si>
    <t>已到30箱</t>
  </si>
  <si>
    <t>南方总调通信机房动环监控系统零配件及安健环材料采购清单（2026年）</t>
  </si>
  <si>
    <t>南方总调通信机房动环监控系统零配件及安健环材料采购（2026年）</t>
  </si>
  <si>
    <t>设备名称</t>
  </si>
  <si>
    <t>品牌型号</t>
  </si>
  <si>
    <t>报价</t>
  </si>
  <si>
    <t>金额</t>
  </si>
  <si>
    <t>备注</t>
  </si>
  <si>
    <t>1台16口串服务器（采集设备）</t>
  </si>
  <si>
    <t>SLK-S516R</t>
  </si>
  <si>
    <t>动环监控系统备件</t>
  </si>
  <si>
    <t>温湿度传感器</t>
  </si>
  <si>
    <t>TH-802</t>
  </si>
  <si>
    <t>220V转12V电源模块</t>
  </si>
  <si>
    <t>LRS-150-12</t>
  </si>
  <si>
    <t>电池检测仪</t>
  </si>
  <si>
    <t>CM-02</t>
  </si>
  <si>
    <t>TC模块</t>
  </si>
  <si>
    <t>H3G-TC</t>
  </si>
  <si>
    <t>12V-TA电池模块</t>
  </si>
  <si>
    <t>H3G-TA</t>
  </si>
  <si>
    <t>2V-TA电池模块</t>
  </si>
  <si>
    <t>双门磁力锁</t>
  </si>
  <si>
    <t>环境信息采集单元</t>
  </si>
  <si>
    <t>KDC-EIAUII</t>
  </si>
  <si>
    <t>烟感探测器</t>
  </si>
  <si>
    <t xml:space="preserve">TAD-170联网式(12V)
</t>
  </si>
  <si>
    <t>安键环标示牌（运行中）红布</t>
  </si>
  <si>
    <t>材质：红布；长：600mm，宽：400mm。</t>
  </si>
  <si>
    <t>安健环材料</t>
  </si>
  <si>
    <t>低压绝缘手套</t>
  </si>
  <si>
    <t>400V（适用于通信直流电源及UPS电源系统）</t>
  </si>
  <si>
    <t>双</t>
  </si>
  <si>
    <t>安全围栏</t>
  </si>
  <si>
    <t>隔离伸缩带</t>
  </si>
  <si>
    <t>绝缘工具套装</t>
  </si>
  <si>
    <t>25件绝缘维修组套</t>
  </si>
  <si>
    <t>合计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</si>
</sst>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4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rgb="FFFF0000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0"/>
      <name val="宋体"/>
      <charset val="134"/>
    </font>
    <font>
      <b/>
      <sz val="14"/>
      <name val="宋体"/>
      <charset val="134"/>
      <scheme val="minor"/>
    </font>
    <font>
      <b/>
      <sz val="10"/>
      <name val="宋体"/>
      <charset val="134"/>
    </font>
    <font>
      <sz val="14"/>
      <color theme="1"/>
      <name val="宋体"/>
      <charset val="134"/>
      <scheme val="minor"/>
    </font>
    <font>
      <sz val="14"/>
      <name val="宋体"/>
      <charset val="134"/>
    </font>
    <font>
      <sz val="14"/>
      <name val="宋体"/>
      <charset val="134"/>
      <scheme val="minor"/>
    </font>
    <font>
      <sz val="16"/>
      <name val="宋体"/>
      <charset val="134"/>
    </font>
    <font>
      <b/>
      <sz val="10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8" tint="0.8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8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1" borderId="9" applyNumberFormat="0" applyFont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7" fillId="14" borderId="12" applyNumberFormat="0" applyAlignment="0" applyProtection="0">
      <alignment vertical="center"/>
    </xf>
    <xf numFmtId="0" fontId="28" fillId="14" borderId="8" applyNumberFormat="0" applyAlignment="0" applyProtection="0">
      <alignment vertical="center"/>
    </xf>
    <xf numFmtId="0" fontId="29" fillId="15" borderId="13" applyNumberFormat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</cellStyleXfs>
  <cellXfs count="9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vertical="center" wrapText="1"/>
    </xf>
    <xf numFmtId="0" fontId="1" fillId="5" borderId="1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1" xfId="0" applyFont="1" applyBorder="1"/>
    <xf numFmtId="31" fontId="2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2" fillId="0" borderId="5" xfId="0" applyFont="1" applyBorder="1"/>
    <xf numFmtId="0" fontId="0" fillId="6" borderId="0" xfId="0" applyFill="1"/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fill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0" fontId="10" fillId="0" borderId="1" xfId="0" applyFont="1" applyBorder="1"/>
    <xf numFmtId="31" fontId="10" fillId="0" borderId="0" xfId="0" applyNumberFormat="1" applyFont="1" applyAlignment="1">
      <alignment horizontal="center"/>
    </xf>
    <xf numFmtId="0" fontId="12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/>
    </xf>
    <xf numFmtId="0" fontId="10" fillId="0" borderId="0" xfId="0" applyFont="1"/>
    <xf numFmtId="0" fontId="12" fillId="0" borderId="1" xfId="0" applyFont="1" applyBorder="1" applyAlignment="1">
      <alignment horizontal="left" vertical="center" wrapText="1"/>
    </xf>
    <xf numFmtId="0" fontId="12" fillId="5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justify" vertical="center" wrapText="1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justify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176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horizontal="fill" vertical="center"/>
    </xf>
    <xf numFmtId="0" fontId="9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colors>
    <mruColors>
      <color rgb="0099CCFF"/>
      <color rgb="00CCECFF"/>
      <color rgb="00808080"/>
      <color rgb="00B2B2B2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4"/>
  <sheetViews>
    <sheetView view="pageBreakPreview" zoomScaleNormal="100" workbookViewId="0">
      <pane ySplit="2" topLeftCell="A30" activePane="bottomLeft" state="frozen"/>
      <selection/>
      <selection pane="bottomLeft" activeCell="A27" sqref="$A27:$XFD27"/>
    </sheetView>
  </sheetViews>
  <sheetFormatPr defaultColWidth="9" defaultRowHeight="12" outlineLevelCol="6"/>
  <cols>
    <col min="1" max="1" width="7.8" style="39" customWidth="1"/>
    <col min="2" max="2" width="47.1416666666667" style="39" customWidth="1"/>
    <col min="3" max="3" width="50.6666666666667" style="39" customWidth="1"/>
    <col min="4" max="5" width="5" style="39" customWidth="1"/>
    <col min="6" max="6" width="6" style="61" customWidth="1"/>
    <col min="7" max="7" width="8.46666666666667" style="82" customWidth="1"/>
    <col min="8" max="16384" width="9" style="33"/>
  </cols>
  <sheetData>
    <row r="1" spans="1:6">
      <c r="A1" s="83" t="s">
        <v>0</v>
      </c>
      <c r="B1" s="83"/>
      <c r="C1" s="83"/>
      <c r="D1" s="83"/>
      <c r="E1" s="83"/>
      <c r="F1" s="83"/>
    </row>
    <row r="2" spans="1:6">
      <c r="A2" s="84" t="s">
        <v>1</v>
      </c>
      <c r="B2" s="84" t="s">
        <v>2</v>
      </c>
      <c r="C2" s="84" t="s">
        <v>3</v>
      </c>
      <c r="D2" s="84" t="s">
        <v>4</v>
      </c>
      <c r="E2" s="84" t="s">
        <v>5</v>
      </c>
      <c r="F2" s="84" t="s">
        <v>6</v>
      </c>
    </row>
    <row r="3" spans="1:6">
      <c r="A3" s="84" t="s">
        <v>7</v>
      </c>
      <c r="B3" s="85" t="s">
        <v>8</v>
      </c>
      <c r="C3" s="85"/>
      <c r="D3" s="37"/>
      <c r="E3" s="37"/>
      <c r="F3" s="84"/>
    </row>
    <row r="4" spans="1:6">
      <c r="A4" s="55">
        <v>1</v>
      </c>
      <c r="B4" s="56" t="s">
        <v>9</v>
      </c>
      <c r="C4" s="36"/>
      <c r="D4" s="37"/>
      <c r="E4" s="37"/>
      <c r="F4" s="50"/>
    </row>
    <row r="5" spans="1:6">
      <c r="A5" s="35">
        <v>1.1</v>
      </c>
      <c r="B5" s="36" t="s">
        <v>10</v>
      </c>
      <c r="C5" s="36" t="s">
        <v>11</v>
      </c>
      <c r="D5" s="37" t="s">
        <v>12</v>
      </c>
      <c r="E5" s="37">
        <v>1</v>
      </c>
      <c r="F5" s="42"/>
    </row>
    <row r="6" ht="24" spans="1:6">
      <c r="A6" s="35">
        <v>1.2</v>
      </c>
      <c r="B6" s="36" t="s">
        <v>13</v>
      </c>
      <c r="C6" s="36" t="s">
        <v>14</v>
      </c>
      <c r="D6" s="37" t="s">
        <v>12</v>
      </c>
      <c r="E6" s="37">
        <v>1</v>
      </c>
      <c r="F6" s="42"/>
    </row>
    <row r="7" spans="1:6">
      <c r="A7" s="35">
        <v>1.3</v>
      </c>
      <c r="B7" s="36" t="s">
        <v>15</v>
      </c>
      <c r="C7" s="36" t="s">
        <v>16</v>
      </c>
      <c r="D7" s="37" t="s">
        <v>12</v>
      </c>
      <c r="E7" s="37">
        <v>1</v>
      </c>
      <c r="F7" s="42"/>
    </row>
    <row r="8" spans="1:6">
      <c r="A8" s="35">
        <v>1.4</v>
      </c>
      <c r="B8" s="36" t="s">
        <v>17</v>
      </c>
      <c r="C8" s="36" t="s">
        <v>18</v>
      </c>
      <c r="D8" s="37" t="s">
        <v>12</v>
      </c>
      <c r="E8" s="37">
        <v>1</v>
      </c>
      <c r="F8" s="42"/>
    </row>
    <row r="9" spans="1:6">
      <c r="A9" s="35">
        <v>1.5</v>
      </c>
      <c r="B9" s="36" t="s">
        <v>19</v>
      </c>
      <c r="C9" s="36" t="s">
        <v>19</v>
      </c>
      <c r="D9" s="37" t="s">
        <v>12</v>
      </c>
      <c r="E9" s="37">
        <v>1</v>
      </c>
      <c r="F9" s="42"/>
    </row>
    <row r="10" ht="24" spans="1:6">
      <c r="A10" s="35">
        <v>1.6</v>
      </c>
      <c r="B10" s="36" t="s">
        <v>20</v>
      </c>
      <c r="C10" s="36" t="s">
        <v>21</v>
      </c>
      <c r="D10" s="37" t="s">
        <v>12</v>
      </c>
      <c r="E10" s="37">
        <v>1</v>
      </c>
      <c r="F10" s="42"/>
    </row>
    <row r="11" spans="1:6">
      <c r="A11" s="35">
        <v>1.7</v>
      </c>
      <c r="B11" s="36" t="s">
        <v>22</v>
      </c>
      <c r="C11" s="36" t="s">
        <v>23</v>
      </c>
      <c r="D11" s="37" t="s">
        <v>12</v>
      </c>
      <c r="E11" s="37">
        <v>1</v>
      </c>
      <c r="F11" s="42"/>
    </row>
    <row r="12" spans="1:6">
      <c r="A12" s="35">
        <v>1.8</v>
      </c>
      <c r="B12" s="36" t="s">
        <v>24</v>
      </c>
      <c r="C12" s="36" t="s">
        <v>24</v>
      </c>
      <c r="D12" s="37" t="s">
        <v>12</v>
      </c>
      <c r="E12" s="37">
        <v>1</v>
      </c>
      <c r="F12" s="42"/>
    </row>
    <row r="13" spans="1:6">
      <c r="A13" s="35">
        <v>1.9</v>
      </c>
      <c r="B13" s="36" t="s">
        <v>25</v>
      </c>
      <c r="C13" s="36" t="s">
        <v>25</v>
      </c>
      <c r="D13" s="37" t="s">
        <v>12</v>
      </c>
      <c r="E13" s="37">
        <v>1</v>
      </c>
      <c r="F13" s="42"/>
    </row>
    <row r="14" spans="1:6">
      <c r="A14" s="86">
        <v>1.1</v>
      </c>
      <c r="B14" s="36" t="s">
        <v>26</v>
      </c>
      <c r="C14" s="36" t="s">
        <v>26</v>
      </c>
      <c r="D14" s="37" t="s">
        <v>12</v>
      </c>
      <c r="E14" s="37">
        <v>1</v>
      </c>
      <c r="F14" s="42"/>
    </row>
    <row r="15" spans="1:6">
      <c r="A15" s="86">
        <v>1.11</v>
      </c>
      <c r="B15" s="36" t="s">
        <v>27</v>
      </c>
      <c r="C15" s="36" t="s">
        <v>27</v>
      </c>
      <c r="D15" s="37" t="s">
        <v>12</v>
      </c>
      <c r="E15" s="37">
        <v>1</v>
      </c>
      <c r="F15" s="42"/>
    </row>
    <row r="16" ht="24" spans="1:6">
      <c r="A16" s="86">
        <v>1.12</v>
      </c>
      <c r="B16" s="36" t="s">
        <v>28</v>
      </c>
      <c r="C16" s="36" t="s">
        <v>29</v>
      </c>
      <c r="D16" s="37" t="s">
        <v>12</v>
      </c>
      <c r="E16" s="37">
        <v>1</v>
      </c>
      <c r="F16" s="42"/>
    </row>
    <row r="17" s="81" customFormat="1" spans="1:7">
      <c r="A17" s="55" t="s">
        <v>30</v>
      </c>
      <c r="B17" s="87" t="s">
        <v>31</v>
      </c>
      <c r="C17" s="87"/>
      <c r="D17" s="84"/>
      <c r="E17" s="84"/>
      <c r="F17" s="84"/>
      <c r="G17" s="82"/>
    </row>
    <row r="18" spans="1:6">
      <c r="A18" s="55" t="s">
        <v>32</v>
      </c>
      <c r="B18" s="56" t="s">
        <v>33</v>
      </c>
      <c r="C18" s="56"/>
      <c r="D18" s="37"/>
      <c r="E18" s="37"/>
      <c r="F18" s="50"/>
    </row>
    <row r="19" spans="1:7">
      <c r="A19" s="35">
        <v>1</v>
      </c>
      <c r="B19" s="36" t="s">
        <v>34</v>
      </c>
      <c r="C19" s="36" t="s">
        <v>34</v>
      </c>
      <c r="D19" s="37" t="s">
        <v>35</v>
      </c>
      <c r="E19" s="37">
        <v>1</v>
      </c>
      <c r="F19" s="50"/>
      <c r="G19" s="39"/>
    </row>
    <row r="20" ht="48" spans="1:6">
      <c r="A20" s="35">
        <v>2</v>
      </c>
      <c r="B20" s="36" t="s">
        <v>36</v>
      </c>
      <c r="C20" s="42" t="s">
        <v>37</v>
      </c>
      <c r="D20" s="37" t="s">
        <v>38</v>
      </c>
      <c r="E20" s="37">
        <f>2-1</f>
        <v>1</v>
      </c>
      <c r="F20" s="42"/>
    </row>
    <row r="21" ht="10.5" customHeight="1" spans="1:6">
      <c r="A21" s="35">
        <v>3</v>
      </c>
      <c r="B21" s="36" t="s">
        <v>39</v>
      </c>
      <c r="C21" s="36" t="s">
        <v>39</v>
      </c>
      <c r="D21" s="37" t="s">
        <v>38</v>
      </c>
      <c r="E21" s="37">
        <v>1</v>
      </c>
      <c r="F21" s="50"/>
    </row>
    <row r="22" spans="1:6">
      <c r="A22" s="35">
        <v>4</v>
      </c>
      <c r="B22" s="36" t="s">
        <v>40</v>
      </c>
      <c r="C22" s="36" t="s">
        <v>40</v>
      </c>
      <c r="D22" s="37" t="s">
        <v>41</v>
      </c>
      <c r="E22" s="37">
        <f>24-12</f>
        <v>12</v>
      </c>
      <c r="F22" s="50"/>
    </row>
    <row r="23" ht="48" spans="1:6">
      <c r="A23" s="35">
        <v>5</v>
      </c>
      <c r="B23" s="50" t="s">
        <v>42</v>
      </c>
      <c r="C23" s="42" t="s">
        <v>43</v>
      </c>
      <c r="D23" s="37" t="s">
        <v>38</v>
      </c>
      <c r="E23" s="37">
        <f>1+1</f>
        <v>2</v>
      </c>
      <c r="F23" s="42"/>
    </row>
    <row r="24" spans="1:6">
      <c r="A24" s="35">
        <v>6</v>
      </c>
      <c r="B24" s="50" t="s">
        <v>44</v>
      </c>
      <c r="C24" s="50" t="s">
        <v>45</v>
      </c>
      <c r="D24" s="37" t="s">
        <v>38</v>
      </c>
      <c r="E24" s="37">
        <v>1</v>
      </c>
      <c r="F24" s="50"/>
    </row>
    <row r="25" spans="1:6">
      <c r="A25" s="35">
        <v>7</v>
      </c>
      <c r="B25" s="50" t="s">
        <v>46</v>
      </c>
      <c r="C25" s="50" t="s">
        <v>46</v>
      </c>
      <c r="D25" s="37" t="s">
        <v>47</v>
      </c>
      <c r="E25" s="37">
        <v>1</v>
      </c>
      <c r="F25" s="50"/>
    </row>
    <row r="26" spans="1:6">
      <c r="A26" s="35">
        <v>8</v>
      </c>
      <c r="B26" s="36" t="s">
        <v>48</v>
      </c>
      <c r="C26" s="54" t="s">
        <v>49</v>
      </c>
      <c r="D26" s="37" t="s">
        <v>38</v>
      </c>
      <c r="E26" s="37">
        <v>1</v>
      </c>
      <c r="F26" s="42"/>
    </row>
    <row r="27" spans="1:6">
      <c r="A27" s="35">
        <v>9</v>
      </c>
      <c r="B27" s="36" t="s">
        <v>50</v>
      </c>
      <c r="C27" s="88" t="s">
        <v>51</v>
      </c>
      <c r="D27" s="37" t="s">
        <v>38</v>
      </c>
      <c r="E27" s="37">
        <v>1</v>
      </c>
      <c r="F27" s="42"/>
    </row>
    <row r="28" spans="1:6">
      <c r="A28" s="35">
        <v>10</v>
      </c>
      <c r="B28" s="36" t="s">
        <v>52</v>
      </c>
      <c r="C28" s="36" t="s">
        <v>53</v>
      </c>
      <c r="D28" s="37" t="s">
        <v>38</v>
      </c>
      <c r="E28" s="37">
        <v>1</v>
      </c>
      <c r="F28" s="50"/>
    </row>
    <row r="29" spans="1:6">
      <c r="A29" s="35">
        <v>11</v>
      </c>
      <c r="B29" s="36" t="s">
        <v>54</v>
      </c>
      <c r="C29" s="36" t="s">
        <v>53</v>
      </c>
      <c r="D29" s="37" t="s">
        <v>38</v>
      </c>
      <c r="E29" s="37">
        <v>2</v>
      </c>
      <c r="F29" s="50"/>
    </row>
    <row r="30" spans="1:6">
      <c r="A30" s="35">
        <v>12</v>
      </c>
      <c r="B30" s="36" t="s">
        <v>55</v>
      </c>
      <c r="C30" s="36" t="s">
        <v>53</v>
      </c>
      <c r="D30" s="37" t="s">
        <v>38</v>
      </c>
      <c r="E30" s="37">
        <f>6+2</f>
        <v>8</v>
      </c>
      <c r="F30" s="42"/>
    </row>
    <row r="31" spans="1:6">
      <c r="A31" s="35">
        <v>13</v>
      </c>
      <c r="B31" s="36" t="s">
        <v>56</v>
      </c>
      <c r="C31" s="36" t="s">
        <v>53</v>
      </c>
      <c r="D31" s="37" t="s">
        <v>38</v>
      </c>
      <c r="E31" s="37">
        <f>57-16</f>
        <v>41</v>
      </c>
      <c r="F31" s="42"/>
    </row>
    <row r="32" spans="1:6">
      <c r="A32" s="35">
        <v>14</v>
      </c>
      <c r="B32" s="36" t="s">
        <v>57</v>
      </c>
      <c r="C32" s="36" t="s">
        <v>53</v>
      </c>
      <c r="D32" s="37" t="s">
        <v>38</v>
      </c>
      <c r="E32" s="37">
        <v>32</v>
      </c>
      <c r="F32" s="50"/>
    </row>
    <row r="33" spans="1:6">
      <c r="A33" s="35">
        <v>15</v>
      </c>
      <c r="B33" s="36" t="s">
        <v>58</v>
      </c>
      <c r="C33" s="36" t="s">
        <v>53</v>
      </c>
      <c r="D33" s="37" t="s">
        <v>38</v>
      </c>
      <c r="E33" s="37">
        <v>2</v>
      </c>
      <c r="F33" s="50"/>
    </row>
    <row r="34" spans="1:6">
      <c r="A34" s="35">
        <v>16</v>
      </c>
      <c r="B34" s="36" t="s">
        <v>59</v>
      </c>
      <c r="C34" s="36" t="s">
        <v>60</v>
      </c>
      <c r="D34" s="37" t="s">
        <v>61</v>
      </c>
      <c r="E34" s="37">
        <v>2</v>
      </c>
      <c r="F34" s="42"/>
    </row>
    <row r="35" spans="1:6">
      <c r="A35" s="35">
        <v>17</v>
      </c>
      <c r="B35" s="36" t="s">
        <v>62</v>
      </c>
      <c r="C35" s="36" t="s">
        <v>53</v>
      </c>
      <c r="D35" s="37" t="s">
        <v>38</v>
      </c>
      <c r="E35" s="37">
        <v>10</v>
      </c>
      <c r="F35" s="42"/>
    </row>
    <row r="36" spans="1:6">
      <c r="A36" s="35">
        <v>18</v>
      </c>
      <c r="B36" s="36" t="s">
        <v>59</v>
      </c>
      <c r="C36" s="36" t="s">
        <v>60</v>
      </c>
      <c r="D36" s="37" t="s">
        <v>61</v>
      </c>
      <c r="E36" s="37">
        <f>9+4</f>
        <v>13</v>
      </c>
      <c r="F36" s="42"/>
    </row>
    <row r="37" spans="1:6">
      <c r="A37" s="35">
        <v>19</v>
      </c>
      <c r="B37" s="36" t="s">
        <v>63</v>
      </c>
      <c r="C37" s="36" t="s">
        <v>63</v>
      </c>
      <c r="D37" s="37" t="s">
        <v>12</v>
      </c>
      <c r="E37" s="37">
        <v>1</v>
      </c>
      <c r="F37" s="50"/>
    </row>
    <row r="38" spans="1:6">
      <c r="A38" s="35">
        <v>20</v>
      </c>
      <c r="B38" s="36" t="s">
        <v>64</v>
      </c>
      <c r="C38" s="36" t="s">
        <v>64</v>
      </c>
      <c r="D38" s="37" t="s">
        <v>35</v>
      </c>
      <c r="E38" s="37">
        <v>1</v>
      </c>
      <c r="F38" s="50"/>
    </row>
    <row r="39" spans="1:6">
      <c r="A39" s="35">
        <v>21</v>
      </c>
      <c r="B39" s="36" t="s">
        <v>65</v>
      </c>
      <c r="C39" s="36" t="s">
        <v>66</v>
      </c>
      <c r="D39" s="37" t="s">
        <v>67</v>
      </c>
      <c r="E39" s="37">
        <v>300</v>
      </c>
      <c r="F39" s="42"/>
    </row>
    <row r="40" spans="1:6">
      <c r="A40" s="35" t="s">
        <v>68</v>
      </c>
      <c r="B40" s="56" t="s">
        <v>69</v>
      </c>
      <c r="C40" s="56"/>
      <c r="D40" s="37"/>
      <c r="E40" s="37"/>
      <c r="F40" s="50"/>
    </row>
    <row r="41" spans="1:6">
      <c r="A41" s="35">
        <v>1</v>
      </c>
      <c r="B41" s="36" t="s">
        <v>70</v>
      </c>
      <c r="C41" s="45" t="s">
        <v>71</v>
      </c>
      <c r="D41" s="37" t="s">
        <v>12</v>
      </c>
      <c r="E41" s="37">
        <v>1</v>
      </c>
      <c r="F41" s="50"/>
    </row>
    <row r="42" spans="1:6">
      <c r="A42" s="35">
        <v>2</v>
      </c>
      <c r="B42" s="45" t="s">
        <v>72</v>
      </c>
      <c r="C42" s="45" t="s">
        <v>72</v>
      </c>
      <c r="D42" s="37" t="s">
        <v>35</v>
      </c>
      <c r="E42" s="37">
        <v>2</v>
      </c>
      <c r="F42" s="50"/>
    </row>
    <row r="43" spans="1:6">
      <c r="A43" s="35">
        <v>3</v>
      </c>
      <c r="B43" s="45" t="s">
        <v>73</v>
      </c>
      <c r="C43" s="45" t="s">
        <v>74</v>
      </c>
      <c r="D43" s="37" t="s">
        <v>38</v>
      </c>
      <c r="E43" s="37">
        <v>2</v>
      </c>
      <c r="F43" s="42"/>
    </row>
    <row r="44" spans="1:6">
      <c r="A44" s="35">
        <v>4</v>
      </c>
      <c r="B44" s="45" t="s">
        <v>75</v>
      </c>
      <c r="C44" s="45" t="s">
        <v>76</v>
      </c>
      <c r="D44" s="37" t="s">
        <v>38</v>
      </c>
      <c r="E44" s="37">
        <v>2</v>
      </c>
      <c r="F44" s="42"/>
    </row>
    <row r="45" spans="1:6">
      <c r="A45" s="55" t="s">
        <v>77</v>
      </c>
      <c r="B45" s="56" t="s">
        <v>78</v>
      </c>
      <c r="C45" s="56"/>
      <c r="D45" s="37"/>
      <c r="E45" s="37"/>
      <c r="F45" s="50"/>
    </row>
    <row r="46" spans="1:6">
      <c r="A46" s="35">
        <v>1</v>
      </c>
      <c r="B46" s="36" t="s">
        <v>79</v>
      </c>
      <c r="C46" s="36" t="s">
        <v>79</v>
      </c>
      <c r="D46" s="37" t="s">
        <v>12</v>
      </c>
      <c r="E46" s="37">
        <f>4-3</f>
        <v>1</v>
      </c>
      <c r="F46" s="42"/>
    </row>
    <row r="47" spans="1:6">
      <c r="A47" s="55" t="s">
        <v>80</v>
      </c>
      <c r="B47" s="56" t="s">
        <v>81</v>
      </c>
      <c r="C47" s="56"/>
      <c r="D47" s="37"/>
      <c r="E47" s="37"/>
      <c r="F47" s="50"/>
    </row>
    <row r="48" ht="36" spans="1:6">
      <c r="A48" s="35">
        <v>1</v>
      </c>
      <c r="B48" s="36" t="s">
        <v>82</v>
      </c>
      <c r="C48" s="36" t="s">
        <v>83</v>
      </c>
      <c r="D48" s="37" t="s">
        <v>12</v>
      </c>
      <c r="E48" s="37">
        <v>2</v>
      </c>
      <c r="F48" s="42"/>
    </row>
    <row r="49" spans="1:6">
      <c r="A49" s="55" t="s">
        <v>84</v>
      </c>
      <c r="B49" s="56" t="s">
        <v>85</v>
      </c>
      <c r="C49" s="56"/>
      <c r="D49" s="37"/>
      <c r="E49" s="37"/>
      <c r="F49" s="50"/>
    </row>
    <row r="50" spans="1:6">
      <c r="A50" s="35">
        <v>1</v>
      </c>
      <c r="B50" s="36" t="s">
        <v>86</v>
      </c>
      <c r="C50" s="36" t="s">
        <v>86</v>
      </c>
      <c r="D50" s="37" t="s">
        <v>35</v>
      </c>
      <c r="E50" s="37">
        <v>40</v>
      </c>
      <c r="F50" s="50"/>
    </row>
    <row r="51" spans="1:6">
      <c r="A51" s="35">
        <v>2</v>
      </c>
      <c r="B51" s="36" t="s">
        <v>87</v>
      </c>
      <c r="C51" s="36" t="s">
        <v>88</v>
      </c>
      <c r="D51" s="37" t="s">
        <v>35</v>
      </c>
      <c r="E51" s="37">
        <v>7</v>
      </c>
      <c r="F51" s="50"/>
    </row>
    <row r="52" ht="24" spans="1:6">
      <c r="A52" s="35">
        <v>3</v>
      </c>
      <c r="B52" s="36" t="s">
        <v>89</v>
      </c>
      <c r="C52" s="36" t="s">
        <v>90</v>
      </c>
      <c r="D52" s="37" t="s">
        <v>35</v>
      </c>
      <c r="E52" s="37">
        <v>1</v>
      </c>
      <c r="F52" s="50"/>
    </row>
    <row r="53" spans="1:6">
      <c r="A53" s="35">
        <v>4</v>
      </c>
      <c r="B53" s="36" t="s">
        <v>91</v>
      </c>
      <c r="C53" s="36" t="s">
        <v>92</v>
      </c>
      <c r="D53" s="37" t="s">
        <v>67</v>
      </c>
      <c r="E53" s="37">
        <v>1500</v>
      </c>
      <c r="F53" s="50"/>
    </row>
    <row r="54" spans="1:6">
      <c r="A54" s="55" t="s">
        <v>93</v>
      </c>
      <c r="B54" s="56" t="s">
        <v>94</v>
      </c>
      <c r="C54" s="56"/>
      <c r="D54" s="37"/>
      <c r="E54" s="37"/>
      <c r="F54" s="50"/>
    </row>
    <row r="55" spans="1:6">
      <c r="A55" s="35">
        <v>1</v>
      </c>
      <c r="B55" s="36" t="s">
        <v>95</v>
      </c>
      <c r="C55" s="36" t="s">
        <v>96</v>
      </c>
      <c r="D55" s="37" t="s">
        <v>38</v>
      </c>
      <c r="E55" s="37">
        <v>8</v>
      </c>
      <c r="F55" s="50"/>
    </row>
    <row r="56" ht="48" spans="1:6">
      <c r="A56" s="35">
        <v>2</v>
      </c>
      <c r="B56" s="36" t="s">
        <v>97</v>
      </c>
      <c r="C56" s="36" t="s">
        <v>98</v>
      </c>
      <c r="D56" s="37" t="s">
        <v>38</v>
      </c>
      <c r="E56" s="37">
        <v>1</v>
      </c>
      <c r="F56" s="42"/>
    </row>
    <row r="57" spans="1:6">
      <c r="A57" s="35">
        <v>3</v>
      </c>
      <c r="B57" s="36" t="s">
        <v>99</v>
      </c>
      <c r="C57" s="36" t="s">
        <v>100</v>
      </c>
      <c r="D57" s="37" t="s">
        <v>101</v>
      </c>
      <c r="E57" s="37">
        <v>18</v>
      </c>
      <c r="F57" s="50"/>
    </row>
    <row r="58" spans="1:6">
      <c r="A58" s="35">
        <v>4</v>
      </c>
      <c r="B58" s="36" t="s">
        <v>102</v>
      </c>
      <c r="C58" s="36" t="s">
        <v>103</v>
      </c>
      <c r="D58" s="37" t="s">
        <v>104</v>
      </c>
      <c r="E58" s="37">
        <v>2</v>
      </c>
      <c r="F58" s="50"/>
    </row>
    <row r="59" spans="1:6">
      <c r="A59" s="35">
        <v>5</v>
      </c>
      <c r="B59" s="36" t="s">
        <v>105</v>
      </c>
      <c r="C59" s="36" t="s">
        <v>106</v>
      </c>
      <c r="D59" s="37" t="s">
        <v>35</v>
      </c>
      <c r="E59" s="37">
        <v>8</v>
      </c>
      <c r="F59" s="42"/>
    </row>
    <row r="60" spans="1:6">
      <c r="A60" s="35">
        <v>6</v>
      </c>
      <c r="B60" s="36" t="s">
        <v>107</v>
      </c>
      <c r="C60" s="36" t="s">
        <v>107</v>
      </c>
      <c r="D60" s="37" t="s">
        <v>35</v>
      </c>
      <c r="E60" s="37">
        <f>E59</f>
        <v>8</v>
      </c>
      <c r="F60" s="50"/>
    </row>
    <row r="61" spans="1:6">
      <c r="A61" s="35">
        <v>7</v>
      </c>
      <c r="B61" s="36" t="s">
        <v>108</v>
      </c>
      <c r="C61" s="36" t="s">
        <v>108</v>
      </c>
      <c r="D61" s="37" t="s">
        <v>109</v>
      </c>
      <c r="E61" s="37">
        <f>E59*24</f>
        <v>192</v>
      </c>
      <c r="F61" s="50"/>
    </row>
    <row r="62" spans="1:6">
      <c r="A62" s="35">
        <v>8</v>
      </c>
      <c r="B62" s="36" t="s">
        <v>110</v>
      </c>
      <c r="C62" s="36" t="s">
        <v>110</v>
      </c>
      <c r="D62" s="37" t="s">
        <v>67</v>
      </c>
      <c r="E62" s="37">
        <v>800</v>
      </c>
      <c r="F62" s="50"/>
    </row>
    <row r="63" spans="1:6">
      <c r="A63" s="35">
        <v>9</v>
      </c>
      <c r="B63" s="36" t="s">
        <v>111</v>
      </c>
      <c r="C63" s="36" t="s">
        <v>112</v>
      </c>
      <c r="D63" s="37" t="s">
        <v>35</v>
      </c>
      <c r="E63" s="37">
        <v>8</v>
      </c>
      <c r="F63" s="50"/>
    </row>
    <row r="64" spans="1:6">
      <c r="A64" s="35">
        <v>10</v>
      </c>
      <c r="B64" s="36" t="s">
        <v>113</v>
      </c>
      <c r="C64" s="36" t="s">
        <v>114</v>
      </c>
      <c r="D64" s="37" t="s">
        <v>35</v>
      </c>
      <c r="E64" s="37">
        <v>6</v>
      </c>
      <c r="F64" s="50"/>
    </row>
    <row r="65" spans="1:6">
      <c r="A65" s="35">
        <v>11</v>
      </c>
      <c r="B65" s="36" t="s">
        <v>115</v>
      </c>
      <c r="C65" s="36" t="s">
        <v>115</v>
      </c>
      <c r="D65" s="37" t="s">
        <v>116</v>
      </c>
      <c r="E65" s="37">
        <f>E63*12*2</f>
        <v>192</v>
      </c>
      <c r="F65" s="50"/>
    </row>
    <row r="66" spans="1:6">
      <c r="A66" s="35">
        <v>12</v>
      </c>
      <c r="B66" s="36" t="s">
        <v>117</v>
      </c>
      <c r="C66" s="36" t="s">
        <v>117</v>
      </c>
      <c r="D66" s="37" t="s">
        <v>109</v>
      </c>
      <c r="E66" s="37">
        <f>E63*2</f>
        <v>16</v>
      </c>
      <c r="F66" s="50"/>
    </row>
    <row r="67" spans="1:6">
      <c r="A67" s="35">
        <v>13</v>
      </c>
      <c r="B67" s="36" t="s">
        <v>118</v>
      </c>
      <c r="C67" s="36" t="s">
        <v>118</v>
      </c>
      <c r="D67" s="37" t="s">
        <v>67</v>
      </c>
      <c r="E67" s="37">
        <f>(8+2)*60</f>
        <v>600</v>
      </c>
      <c r="F67" s="50"/>
    </row>
    <row r="68" spans="1:6">
      <c r="A68" s="35">
        <v>14</v>
      </c>
      <c r="B68" s="36" t="s">
        <v>119</v>
      </c>
      <c r="C68" s="36" t="s">
        <v>119</v>
      </c>
      <c r="D68" s="37" t="s">
        <v>67</v>
      </c>
      <c r="E68" s="37">
        <v>60</v>
      </c>
      <c r="F68" s="50"/>
    </row>
    <row r="69" spans="1:6">
      <c r="A69" s="35">
        <v>15</v>
      </c>
      <c r="B69" s="36" t="s">
        <v>120</v>
      </c>
      <c r="C69" s="36" t="s">
        <v>120</v>
      </c>
      <c r="D69" s="37" t="s">
        <v>67</v>
      </c>
      <c r="E69" s="37">
        <v>60</v>
      </c>
      <c r="F69" s="50"/>
    </row>
    <row r="70" spans="1:6">
      <c r="A70" s="35">
        <v>16</v>
      </c>
      <c r="B70" s="36" t="s">
        <v>121</v>
      </c>
      <c r="C70" s="36" t="s">
        <v>121</v>
      </c>
      <c r="D70" s="37" t="s">
        <v>67</v>
      </c>
      <c r="E70" s="37">
        <v>40</v>
      </c>
      <c r="F70" s="50"/>
    </row>
    <row r="71" s="81" customFormat="1" spans="1:7">
      <c r="A71" s="55" t="s">
        <v>122</v>
      </c>
      <c r="B71" s="87" t="s">
        <v>123</v>
      </c>
      <c r="C71" s="87"/>
      <c r="D71" s="84"/>
      <c r="E71" s="84"/>
      <c r="F71" s="84"/>
      <c r="G71" s="82"/>
    </row>
    <row r="72" spans="1:6">
      <c r="A72" s="35" t="s">
        <v>32</v>
      </c>
      <c r="B72" s="56" t="s">
        <v>69</v>
      </c>
      <c r="C72" s="56"/>
      <c r="D72" s="37"/>
      <c r="E72" s="37"/>
      <c r="F72" s="50"/>
    </row>
    <row r="73" ht="24" spans="1:6">
      <c r="A73" s="35">
        <v>1</v>
      </c>
      <c r="B73" s="36" t="s">
        <v>124</v>
      </c>
      <c r="C73" s="45" t="s">
        <v>125</v>
      </c>
      <c r="D73" s="37" t="s">
        <v>38</v>
      </c>
      <c r="E73" s="37">
        <v>12</v>
      </c>
      <c r="F73" s="42"/>
    </row>
    <row r="74" spans="1:6">
      <c r="A74" s="35">
        <v>2</v>
      </c>
      <c r="B74" s="36" t="s">
        <v>70</v>
      </c>
      <c r="C74" s="45" t="s">
        <v>71</v>
      </c>
      <c r="D74" s="37" t="s">
        <v>12</v>
      </c>
      <c r="E74" s="37">
        <v>8</v>
      </c>
      <c r="F74" s="50"/>
    </row>
    <row r="75" spans="1:6">
      <c r="A75" s="35">
        <v>3</v>
      </c>
      <c r="B75" s="45" t="s">
        <v>72</v>
      </c>
      <c r="C75" s="45" t="s">
        <v>72</v>
      </c>
      <c r="D75" s="37" t="s">
        <v>35</v>
      </c>
      <c r="E75" s="37">
        <v>13</v>
      </c>
      <c r="F75" s="42"/>
    </row>
    <row r="76" spans="1:6">
      <c r="A76" s="35">
        <v>4</v>
      </c>
      <c r="B76" s="45" t="s">
        <v>73</v>
      </c>
      <c r="C76" s="45" t="s">
        <v>74</v>
      </c>
      <c r="D76" s="37" t="s">
        <v>38</v>
      </c>
      <c r="E76" s="37">
        <v>1</v>
      </c>
      <c r="F76" s="50"/>
    </row>
    <row r="77" spans="1:6">
      <c r="A77" s="55" t="s">
        <v>68</v>
      </c>
      <c r="B77" s="56" t="s">
        <v>33</v>
      </c>
      <c r="C77" s="56"/>
      <c r="D77" s="37"/>
      <c r="E77" s="37"/>
      <c r="F77" s="50"/>
    </row>
    <row r="78" spans="1:7">
      <c r="A78" s="35">
        <v>1</v>
      </c>
      <c r="B78" s="36" t="s">
        <v>126</v>
      </c>
      <c r="C78" s="36" t="s">
        <v>126</v>
      </c>
      <c r="D78" s="37" t="s">
        <v>35</v>
      </c>
      <c r="E78" s="37">
        <v>1</v>
      </c>
      <c r="F78" s="50"/>
      <c r="G78" s="39"/>
    </row>
    <row r="79" ht="48" spans="1:6">
      <c r="A79" s="35">
        <v>2</v>
      </c>
      <c r="B79" s="36" t="s">
        <v>36</v>
      </c>
      <c r="C79" s="42" t="s">
        <v>37</v>
      </c>
      <c r="D79" s="37" t="s">
        <v>38</v>
      </c>
      <c r="E79" s="37">
        <f>2-1</f>
        <v>1</v>
      </c>
      <c r="F79" s="42"/>
    </row>
    <row r="80" ht="10.5" customHeight="1" spans="1:6">
      <c r="A80" s="35">
        <v>3</v>
      </c>
      <c r="B80" s="36" t="s">
        <v>39</v>
      </c>
      <c r="C80" s="36" t="s">
        <v>39</v>
      </c>
      <c r="D80" s="37" t="s">
        <v>38</v>
      </c>
      <c r="E80" s="37">
        <v>1</v>
      </c>
      <c r="F80" s="50"/>
    </row>
    <row r="81" spans="1:6">
      <c r="A81" s="35">
        <v>4</v>
      </c>
      <c r="B81" s="36" t="s">
        <v>40</v>
      </c>
      <c r="C81" s="36" t="s">
        <v>40</v>
      </c>
      <c r="D81" s="37" t="s">
        <v>41</v>
      </c>
      <c r="E81" s="37">
        <f>24-12</f>
        <v>12</v>
      </c>
      <c r="F81" s="50"/>
    </row>
    <row r="82" spans="1:6">
      <c r="A82" s="35">
        <v>5</v>
      </c>
      <c r="B82" s="36" t="s">
        <v>48</v>
      </c>
      <c r="C82" s="54" t="s">
        <v>49</v>
      </c>
      <c r="D82" s="37" t="s">
        <v>38</v>
      </c>
      <c r="E82" s="37">
        <v>1</v>
      </c>
      <c r="F82" s="42"/>
    </row>
    <row r="83" spans="1:6">
      <c r="A83" s="35">
        <v>6</v>
      </c>
      <c r="B83" s="36" t="s">
        <v>127</v>
      </c>
      <c r="C83" s="54" t="s">
        <v>128</v>
      </c>
      <c r="D83" s="37" t="s">
        <v>38</v>
      </c>
      <c r="E83" s="37">
        <v>1</v>
      </c>
      <c r="F83" s="42"/>
    </row>
    <row r="84" spans="1:6">
      <c r="A84" s="35">
        <v>7</v>
      </c>
      <c r="B84" s="36" t="s">
        <v>48</v>
      </c>
      <c r="C84" s="54" t="s">
        <v>49</v>
      </c>
      <c r="D84" s="37" t="s">
        <v>38</v>
      </c>
      <c r="E84" s="37">
        <v>1</v>
      </c>
      <c r="F84" s="42"/>
    </row>
    <row r="85" spans="1:6">
      <c r="A85" s="35">
        <v>8</v>
      </c>
      <c r="B85" s="36" t="s">
        <v>129</v>
      </c>
      <c r="C85" s="54" t="s">
        <v>130</v>
      </c>
      <c r="D85" s="37" t="s">
        <v>38</v>
      </c>
      <c r="E85" s="37">
        <v>1</v>
      </c>
      <c r="F85" s="42"/>
    </row>
    <row r="86" spans="1:6">
      <c r="A86" s="35">
        <v>9</v>
      </c>
      <c r="B86" s="36" t="s">
        <v>48</v>
      </c>
      <c r="C86" s="54" t="s">
        <v>49</v>
      </c>
      <c r="D86" s="37" t="s">
        <v>38</v>
      </c>
      <c r="E86" s="37">
        <v>1</v>
      </c>
      <c r="F86" s="42"/>
    </row>
    <row r="87" spans="1:6">
      <c r="A87" s="35">
        <v>10</v>
      </c>
      <c r="B87" s="36" t="s">
        <v>131</v>
      </c>
      <c r="C87" s="54" t="s">
        <v>132</v>
      </c>
      <c r="D87" s="37" t="s">
        <v>38</v>
      </c>
      <c r="E87" s="37">
        <v>1</v>
      </c>
      <c r="F87" s="42"/>
    </row>
    <row r="88" spans="1:6">
      <c r="A88" s="35">
        <v>11</v>
      </c>
      <c r="B88" s="36" t="s">
        <v>48</v>
      </c>
      <c r="C88" s="54" t="s">
        <v>49</v>
      </c>
      <c r="D88" s="37" t="s">
        <v>38</v>
      </c>
      <c r="E88" s="37">
        <v>1</v>
      </c>
      <c r="F88" s="42"/>
    </row>
    <row r="89" spans="1:6">
      <c r="A89" s="35">
        <v>12</v>
      </c>
      <c r="B89" s="36" t="s">
        <v>50</v>
      </c>
      <c r="C89" s="54" t="s">
        <v>51</v>
      </c>
      <c r="D89" s="37" t="s">
        <v>38</v>
      </c>
      <c r="E89" s="37">
        <v>1</v>
      </c>
      <c r="F89" s="42"/>
    </row>
    <row r="90" spans="1:6">
      <c r="A90" s="35">
        <v>13</v>
      </c>
      <c r="B90" s="36" t="s">
        <v>62</v>
      </c>
      <c r="C90" s="36" t="s">
        <v>53</v>
      </c>
      <c r="D90" s="37" t="s">
        <v>38</v>
      </c>
      <c r="E90" s="37">
        <v>3</v>
      </c>
      <c r="F90" s="50"/>
    </row>
    <row r="91" spans="1:6">
      <c r="A91" s="35">
        <v>14</v>
      </c>
      <c r="B91" s="36" t="s">
        <v>56</v>
      </c>
      <c r="C91" s="36" t="s">
        <v>53</v>
      </c>
      <c r="D91" s="37" t="s">
        <v>133</v>
      </c>
      <c r="E91" s="37">
        <v>89</v>
      </c>
      <c r="F91" s="42"/>
    </row>
    <row r="92" ht="12.75" customHeight="1" spans="1:6">
      <c r="A92" s="35">
        <v>15</v>
      </c>
      <c r="B92" s="36" t="s">
        <v>57</v>
      </c>
      <c r="C92" s="36" t="s">
        <v>53</v>
      </c>
      <c r="D92" s="37" t="s">
        <v>133</v>
      </c>
      <c r="E92" s="37">
        <v>8</v>
      </c>
      <c r="F92" s="50"/>
    </row>
    <row r="93" spans="1:6">
      <c r="A93" s="35">
        <v>16</v>
      </c>
      <c r="B93" s="36" t="s">
        <v>134</v>
      </c>
      <c r="C93" s="36" t="s">
        <v>135</v>
      </c>
      <c r="D93" s="37" t="s">
        <v>109</v>
      </c>
      <c r="E93" s="37">
        <v>1</v>
      </c>
      <c r="F93" s="50"/>
    </row>
    <row r="94" spans="1:6">
      <c r="A94" s="35">
        <v>17</v>
      </c>
      <c r="B94" s="36" t="s">
        <v>64</v>
      </c>
      <c r="C94" s="36" t="s">
        <v>64</v>
      </c>
      <c r="D94" s="37" t="s">
        <v>35</v>
      </c>
      <c r="E94" s="37">
        <v>1</v>
      </c>
      <c r="F94" s="50"/>
    </row>
    <row r="95" spans="1:6">
      <c r="A95" s="55" t="s">
        <v>77</v>
      </c>
      <c r="B95" s="56" t="s">
        <v>136</v>
      </c>
      <c r="C95" s="56"/>
      <c r="D95" s="37"/>
      <c r="E95" s="37"/>
      <c r="F95" s="50"/>
    </row>
    <row r="96" ht="48" spans="1:6">
      <c r="A96" s="35">
        <v>1</v>
      </c>
      <c r="B96" s="36" t="s">
        <v>97</v>
      </c>
      <c r="C96" s="36" t="s">
        <v>98</v>
      </c>
      <c r="D96" s="37" t="s">
        <v>38</v>
      </c>
      <c r="E96" s="37">
        <v>1</v>
      </c>
      <c r="F96" s="42"/>
    </row>
    <row r="97" spans="1:6">
      <c r="A97" s="35">
        <v>2</v>
      </c>
      <c r="B97" s="36" t="s">
        <v>95</v>
      </c>
      <c r="C97" s="36" t="s">
        <v>96</v>
      </c>
      <c r="D97" s="37" t="s">
        <v>38</v>
      </c>
      <c r="E97" s="37">
        <v>6</v>
      </c>
      <c r="F97" s="50"/>
    </row>
    <row r="98" spans="1:6">
      <c r="A98" s="35">
        <v>3</v>
      </c>
      <c r="B98" s="36" t="s">
        <v>99</v>
      </c>
      <c r="C98" s="36" t="s">
        <v>100</v>
      </c>
      <c r="D98" s="37" t="s">
        <v>101</v>
      </c>
      <c r="E98" s="37">
        <f>15+1</f>
        <v>16</v>
      </c>
      <c r="F98" s="42"/>
    </row>
    <row r="99" spans="1:6">
      <c r="A99" s="35">
        <v>4</v>
      </c>
      <c r="B99" s="36" t="s">
        <v>102</v>
      </c>
      <c r="C99" s="36" t="s">
        <v>103</v>
      </c>
      <c r="D99" s="37" t="s">
        <v>104</v>
      </c>
      <c r="E99" s="37">
        <v>2</v>
      </c>
      <c r="F99" s="50"/>
    </row>
    <row r="100" spans="1:6">
      <c r="A100" s="35">
        <v>5</v>
      </c>
      <c r="B100" s="36" t="s">
        <v>105</v>
      </c>
      <c r="C100" s="36" t="s">
        <v>106</v>
      </c>
      <c r="D100" s="37" t="s">
        <v>35</v>
      </c>
      <c r="E100" s="37">
        <v>6</v>
      </c>
      <c r="F100" s="42"/>
    </row>
    <row r="101" spans="1:6">
      <c r="A101" s="35">
        <v>6</v>
      </c>
      <c r="B101" s="36" t="s">
        <v>107</v>
      </c>
      <c r="C101" s="36" t="s">
        <v>107</v>
      </c>
      <c r="D101" s="37" t="s">
        <v>35</v>
      </c>
      <c r="E101" s="37">
        <f>E100</f>
        <v>6</v>
      </c>
      <c r="F101" s="50"/>
    </row>
    <row r="102" spans="1:6">
      <c r="A102" s="35">
        <v>7</v>
      </c>
      <c r="B102" s="36" t="s">
        <v>108</v>
      </c>
      <c r="C102" s="36" t="s">
        <v>108</v>
      </c>
      <c r="D102" s="37" t="s">
        <v>109</v>
      </c>
      <c r="E102" s="37">
        <f>E100*24</f>
        <v>144</v>
      </c>
      <c r="F102" s="50"/>
    </row>
    <row r="103" spans="1:6">
      <c r="A103" s="35">
        <v>8</v>
      </c>
      <c r="B103" s="36" t="s">
        <v>110</v>
      </c>
      <c r="C103" s="36" t="s">
        <v>110</v>
      </c>
      <c r="D103" s="37" t="s">
        <v>67</v>
      </c>
      <c r="E103" s="37">
        <v>600</v>
      </c>
      <c r="F103" s="50"/>
    </row>
    <row r="104" spans="1:6">
      <c r="A104" s="35">
        <v>9</v>
      </c>
      <c r="B104" s="36" t="s">
        <v>111</v>
      </c>
      <c r="C104" s="36" t="s">
        <v>112</v>
      </c>
      <c r="D104" s="37" t="s">
        <v>35</v>
      </c>
      <c r="E104" s="37">
        <v>6</v>
      </c>
      <c r="F104" s="50"/>
    </row>
    <row r="105" spans="1:6">
      <c r="A105" s="35">
        <v>10</v>
      </c>
      <c r="B105" s="36" t="s">
        <v>115</v>
      </c>
      <c r="C105" s="36" t="s">
        <v>115</v>
      </c>
      <c r="D105" s="37" t="s">
        <v>116</v>
      </c>
      <c r="E105" s="37">
        <f>E104*12*2</f>
        <v>144</v>
      </c>
      <c r="F105" s="50"/>
    </row>
    <row r="106" spans="1:6">
      <c r="A106" s="35">
        <v>11</v>
      </c>
      <c r="B106" s="36" t="s">
        <v>117</v>
      </c>
      <c r="C106" s="36" t="s">
        <v>117</v>
      </c>
      <c r="D106" s="37" t="s">
        <v>109</v>
      </c>
      <c r="E106" s="37">
        <f>E104*2</f>
        <v>12</v>
      </c>
      <c r="F106" s="50"/>
    </row>
    <row r="107" spans="1:6">
      <c r="A107" s="35">
        <v>12</v>
      </c>
      <c r="B107" s="36" t="s">
        <v>118</v>
      </c>
      <c r="C107" s="36" t="s">
        <v>118</v>
      </c>
      <c r="D107" s="37" t="s">
        <v>67</v>
      </c>
      <c r="E107" s="37">
        <f>(3+8)*20+80</f>
        <v>300</v>
      </c>
      <c r="F107" s="42"/>
    </row>
    <row r="108" spans="1:6">
      <c r="A108" s="35">
        <v>13</v>
      </c>
      <c r="B108" s="36" t="s">
        <v>119</v>
      </c>
      <c r="C108" s="36" t="s">
        <v>119</v>
      </c>
      <c r="D108" s="37" t="s">
        <v>67</v>
      </c>
      <c r="E108" s="37">
        <f>15*30</f>
        <v>450</v>
      </c>
      <c r="F108" s="42"/>
    </row>
    <row r="109" spans="1:6">
      <c r="A109" s="35">
        <v>14</v>
      </c>
      <c r="B109" s="36" t="s">
        <v>120</v>
      </c>
      <c r="C109" s="36" t="s">
        <v>120</v>
      </c>
      <c r="D109" s="37" t="s">
        <v>67</v>
      </c>
      <c r="E109" s="37">
        <f>15*30</f>
        <v>450</v>
      </c>
      <c r="F109" s="50"/>
    </row>
    <row r="110" spans="1:6">
      <c r="A110" s="35">
        <v>15</v>
      </c>
      <c r="B110" s="36" t="s">
        <v>121</v>
      </c>
      <c r="C110" s="36" t="s">
        <v>121</v>
      </c>
      <c r="D110" s="37" t="s">
        <v>67</v>
      </c>
      <c r="E110" s="37">
        <f>(94+23)*5</f>
        <v>585</v>
      </c>
      <c r="F110" s="50"/>
    </row>
    <row r="111" spans="1:6">
      <c r="A111" s="35">
        <v>16</v>
      </c>
      <c r="B111" s="36" t="s">
        <v>137</v>
      </c>
      <c r="C111" s="36" t="s">
        <v>137</v>
      </c>
      <c r="D111" s="37" t="s">
        <v>67</v>
      </c>
      <c r="E111" s="37">
        <f>(94+23)*5</f>
        <v>585</v>
      </c>
      <c r="F111" s="50"/>
    </row>
    <row r="112" spans="1:6">
      <c r="A112" s="35">
        <v>17</v>
      </c>
      <c r="B112" s="36" t="s">
        <v>138</v>
      </c>
      <c r="C112" s="36" t="s">
        <v>139</v>
      </c>
      <c r="D112" s="37" t="s">
        <v>35</v>
      </c>
      <c r="E112" s="37">
        <v>1</v>
      </c>
      <c r="F112" s="42"/>
    </row>
    <row r="113" spans="1:6">
      <c r="A113" s="35">
        <v>18</v>
      </c>
      <c r="B113" s="36" t="s">
        <v>140</v>
      </c>
      <c r="C113" s="36" t="s">
        <v>141</v>
      </c>
      <c r="D113" s="37" t="s">
        <v>35</v>
      </c>
      <c r="E113" s="37">
        <v>1</v>
      </c>
      <c r="F113" s="42"/>
    </row>
    <row r="114" spans="1:6">
      <c r="A114" s="35">
        <v>19</v>
      </c>
      <c r="B114" s="36" t="s">
        <v>142</v>
      </c>
      <c r="C114" s="36" t="s">
        <v>143</v>
      </c>
      <c r="D114" s="37" t="s">
        <v>38</v>
      </c>
      <c r="E114" s="37">
        <v>2</v>
      </c>
      <c r="F114" s="50"/>
    </row>
    <row r="115" s="81" customFormat="1" spans="1:7">
      <c r="A115" s="55" t="s">
        <v>144</v>
      </c>
      <c r="B115" s="87" t="s">
        <v>145</v>
      </c>
      <c r="C115" s="87"/>
      <c r="D115" s="84"/>
      <c r="E115" s="84"/>
      <c r="F115" s="84"/>
      <c r="G115" s="82"/>
    </row>
    <row r="116" spans="1:6">
      <c r="A116" s="55" t="s">
        <v>32</v>
      </c>
      <c r="B116" s="56" t="s">
        <v>33</v>
      </c>
      <c r="C116" s="56"/>
      <c r="D116" s="37"/>
      <c r="E116" s="37"/>
      <c r="F116" s="50"/>
    </row>
    <row r="117" spans="1:7">
      <c r="A117" s="35">
        <v>1</v>
      </c>
      <c r="B117" s="36" t="s">
        <v>146</v>
      </c>
      <c r="C117" s="36" t="s">
        <v>146</v>
      </c>
      <c r="D117" s="37" t="s">
        <v>35</v>
      </c>
      <c r="E117" s="37">
        <v>1</v>
      </c>
      <c r="F117" s="50"/>
      <c r="G117" s="39"/>
    </row>
    <row r="118" ht="48" spans="1:6">
      <c r="A118" s="35">
        <v>2</v>
      </c>
      <c r="B118" s="36" t="s">
        <v>36</v>
      </c>
      <c r="C118" s="42" t="s">
        <v>37</v>
      </c>
      <c r="D118" s="37" t="s">
        <v>38</v>
      </c>
      <c r="E118" s="37">
        <f>2-1</f>
        <v>1</v>
      </c>
      <c r="F118" s="42"/>
    </row>
    <row r="119" ht="10.5" customHeight="1" spans="1:6">
      <c r="A119" s="35">
        <v>3</v>
      </c>
      <c r="B119" s="36" t="s">
        <v>39</v>
      </c>
      <c r="C119" s="36" t="s">
        <v>39</v>
      </c>
      <c r="D119" s="37" t="s">
        <v>38</v>
      </c>
      <c r="E119" s="37">
        <v>1</v>
      </c>
      <c r="F119" s="50"/>
    </row>
    <row r="120" spans="1:6">
      <c r="A120" s="35">
        <v>4</v>
      </c>
      <c r="B120" s="36" t="s">
        <v>40</v>
      </c>
      <c r="C120" s="36" t="s">
        <v>40</v>
      </c>
      <c r="D120" s="37" t="s">
        <v>41</v>
      </c>
      <c r="E120" s="37">
        <f>24-12</f>
        <v>12</v>
      </c>
      <c r="F120" s="50"/>
    </row>
    <row r="121" spans="1:6">
      <c r="A121" s="35">
        <v>5</v>
      </c>
      <c r="B121" s="36" t="s">
        <v>48</v>
      </c>
      <c r="C121" s="54" t="s">
        <v>49</v>
      </c>
      <c r="D121" s="37" t="s">
        <v>38</v>
      </c>
      <c r="E121" s="37">
        <v>1</v>
      </c>
      <c r="F121" s="42"/>
    </row>
    <row r="122" spans="1:6">
      <c r="A122" s="35">
        <v>6</v>
      </c>
      <c r="B122" s="36" t="s">
        <v>50</v>
      </c>
      <c r="C122" s="54" t="s">
        <v>51</v>
      </c>
      <c r="D122" s="37" t="s">
        <v>38</v>
      </c>
      <c r="E122" s="37">
        <v>1</v>
      </c>
      <c r="F122" s="42"/>
    </row>
    <row r="123" spans="1:6">
      <c r="A123" s="35">
        <v>7</v>
      </c>
      <c r="B123" s="36" t="s">
        <v>62</v>
      </c>
      <c r="C123" s="36" t="s">
        <v>53</v>
      </c>
      <c r="D123" s="37" t="s">
        <v>133</v>
      </c>
      <c r="E123" s="37">
        <v>4</v>
      </c>
      <c r="F123" s="50"/>
    </row>
    <row r="124" spans="1:6">
      <c r="A124" s="35">
        <v>8</v>
      </c>
      <c r="B124" s="36" t="s">
        <v>56</v>
      </c>
      <c r="C124" s="36" t="s">
        <v>53</v>
      </c>
      <c r="D124" s="37" t="s">
        <v>133</v>
      </c>
      <c r="E124" s="37">
        <v>78</v>
      </c>
      <c r="F124" s="42"/>
    </row>
    <row r="125" spans="1:6">
      <c r="A125" s="35">
        <v>9</v>
      </c>
      <c r="B125" s="36" t="s">
        <v>57</v>
      </c>
      <c r="C125" s="36" t="s">
        <v>53</v>
      </c>
      <c r="D125" s="37" t="s">
        <v>133</v>
      </c>
      <c r="E125" s="37">
        <v>4</v>
      </c>
      <c r="F125" s="50"/>
    </row>
    <row r="126" spans="1:6">
      <c r="A126" s="35">
        <v>10</v>
      </c>
      <c r="B126" s="36" t="s">
        <v>134</v>
      </c>
      <c r="C126" s="36" t="s">
        <v>135</v>
      </c>
      <c r="D126" s="37" t="s">
        <v>109</v>
      </c>
      <c r="E126" s="37">
        <v>1</v>
      </c>
      <c r="F126" s="50"/>
    </row>
    <row r="127" spans="1:6">
      <c r="A127" s="35">
        <v>11</v>
      </c>
      <c r="B127" s="36" t="s">
        <v>64</v>
      </c>
      <c r="C127" s="36" t="s">
        <v>64</v>
      </c>
      <c r="D127" s="37" t="s">
        <v>35</v>
      </c>
      <c r="E127" s="37">
        <v>1</v>
      </c>
      <c r="F127" s="50"/>
    </row>
    <row r="128" spans="1:6">
      <c r="A128" s="55" t="s">
        <v>68</v>
      </c>
      <c r="B128" s="56" t="s">
        <v>69</v>
      </c>
      <c r="C128" s="56"/>
      <c r="D128" s="37"/>
      <c r="E128" s="37"/>
      <c r="F128" s="50"/>
    </row>
    <row r="129" spans="1:6">
      <c r="A129" s="35">
        <v>1</v>
      </c>
      <c r="B129" s="36" t="s">
        <v>147</v>
      </c>
      <c r="C129" s="36" t="s">
        <v>147</v>
      </c>
      <c r="D129" s="37" t="s">
        <v>38</v>
      </c>
      <c r="E129" s="37">
        <v>1</v>
      </c>
      <c r="F129" s="50"/>
    </row>
    <row r="130" spans="1:6">
      <c r="A130" s="35">
        <v>2</v>
      </c>
      <c r="B130" s="36" t="s">
        <v>148</v>
      </c>
      <c r="C130" s="36" t="s">
        <v>148</v>
      </c>
      <c r="D130" s="37" t="s">
        <v>149</v>
      </c>
      <c r="E130" s="37">
        <v>100</v>
      </c>
      <c r="F130" s="50"/>
    </row>
    <row r="131" ht="24" spans="1:6">
      <c r="A131" s="35">
        <v>3</v>
      </c>
      <c r="B131" s="36" t="s">
        <v>124</v>
      </c>
      <c r="C131" s="45" t="s">
        <v>125</v>
      </c>
      <c r="D131" s="37" t="s">
        <v>38</v>
      </c>
      <c r="E131" s="37">
        <v>20</v>
      </c>
      <c r="F131" s="42"/>
    </row>
    <row r="132" spans="1:6">
      <c r="A132" s="35">
        <v>4</v>
      </c>
      <c r="B132" s="36" t="s">
        <v>70</v>
      </c>
      <c r="C132" s="45" t="s">
        <v>71</v>
      </c>
      <c r="D132" s="37" t="s">
        <v>12</v>
      </c>
      <c r="E132" s="37">
        <v>11</v>
      </c>
      <c r="F132" s="50"/>
    </row>
    <row r="133" spans="1:6">
      <c r="A133" s="35">
        <v>5</v>
      </c>
      <c r="B133" s="45" t="s">
        <v>72</v>
      </c>
      <c r="C133" s="45" t="s">
        <v>72</v>
      </c>
      <c r="D133" s="37" t="s">
        <v>35</v>
      </c>
      <c r="E133" s="37">
        <v>21</v>
      </c>
      <c r="F133" s="42"/>
    </row>
    <row r="134" spans="1:6">
      <c r="A134" s="35">
        <v>6</v>
      </c>
      <c r="B134" s="89" t="s">
        <v>150</v>
      </c>
      <c r="C134" s="89"/>
      <c r="D134" s="37"/>
      <c r="E134" s="37"/>
      <c r="F134" s="50"/>
    </row>
    <row r="135" spans="1:6">
      <c r="A135" s="35">
        <v>7</v>
      </c>
      <c r="B135" s="45" t="s">
        <v>73</v>
      </c>
      <c r="C135" s="45" t="s">
        <v>74</v>
      </c>
      <c r="D135" s="37" t="s">
        <v>38</v>
      </c>
      <c r="E135" s="37">
        <v>1</v>
      </c>
      <c r="F135" s="50"/>
    </row>
    <row r="136" spans="1:6">
      <c r="A136" s="35">
        <v>8</v>
      </c>
      <c r="B136" s="45" t="s">
        <v>75</v>
      </c>
      <c r="C136" s="45" t="s">
        <v>76</v>
      </c>
      <c r="D136" s="37" t="s">
        <v>38</v>
      </c>
      <c r="E136" s="37">
        <v>1</v>
      </c>
      <c r="F136" s="50"/>
    </row>
    <row r="137" spans="1:6">
      <c r="A137" s="55" t="s">
        <v>77</v>
      </c>
      <c r="B137" s="56" t="s">
        <v>136</v>
      </c>
      <c r="C137" s="56"/>
      <c r="D137" s="37"/>
      <c r="E137" s="37"/>
      <c r="F137" s="50"/>
    </row>
    <row r="138" ht="48" spans="1:6">
      <c r="A138" s="35">
        <v>1</v>
      </c>
      <c r="B138" s="36" t="s">
        <v>97</v>
      </c>
      <c r="C138" s="36" t="s">
        <v>98</v>
      </c>
      <c r="D138" s="37" t="s">
        <v>38</v>
      </c>
      <c r="E138" s="37">
        <v>1</v>
      </c>
      <c r="F138" s="42"/>
    </row>
    <row r="139" spans="1:6">
      <c r="A139" s="35">
        <v>2</v>
      </c>
      <c r="B139" s="36" t="s">
        <v>151</v>
      </c>
      <c r="C139" s="36" t="s">
        <v>96</v>
      </c>
      <c r="D139" s="37" t="s">
        <v>38</v>
      </c>
      <c r="E139" s="37">
        <v>6</v>
      </c>
      <c r="F139" s="42"/>
    </row>
    <row r="140" spans="1:6">
      <c r="A140" s="35">
        <v>3</v>
      </c>
      <c r="B140" s="36" t="s">
        <v>99</v>
      </c>
      <c r="C140" s="36" t="s">
        <v>100</v>
      </c>
      <c r="D140" s="37" t="s">
        <v>101</v>
      </c>
      <c r="E140" s="37">
        <v>12</v>
      </c>
      <c r="F140" s="50"/>
    </row>
    <row r="141" spans="1:6">
      <c r="A141" s="35">
        <v>4</v>
      </c>
      <c r="B141" s="36" t="s">
        <v>102</v>
      </c>
      <c r="C141" s="36" t="s">
        <v>103</v>
      </c>
      <c r="D141" s="37" t="s">
        <v>104</v>
      </c>
      <c r="E141" s="37">
        <v>2</v>
      </c>
      <c r="F141" s="50"/>
    </row>
    <row r="142" spans="1:6">
      <c r="A142" s="35">
        <v>5</v>
      </c>
      <c r="B142" s="36" t="s">
        <v>105</v>
      </c>
      <c r="C142" s="36" t="s">
        <v>106</v>
      </c>
      <c r="D142" s="37" t="s">
        <v>35</v>
      </c>
      <c r="E142" s="37">
        <v>6</v>
      </c>
      <c r="F142" s="42"/>
    </row>
    <row r="143" spans="1:6">
      <c r="A143" s="35">
        <v>6</v>
      </c>
      <c r="B143" s="36" t="s">
        <v>107</v>
      </c>
      <c r="C143" s="36" t="s">
        <v>107</v>
      </c>
      <c r="D143" s="37" t="s">
        <v>35</v>
      </c>
      <c r="E143" s="37">
        <f>E142</f>
        <v>6</v>
      </c>
      <c r="F143" s="50"/>
    </row>
    <row r="144" spans="1:6">
      <c r="A144" s="35">
        <v>7</v>
      </c>
      <c r="B144" s="36" t="s">
        <v>108</v>
      </c>
      <c r="C144" s="36" t="s">
        <v>108</v>
      </c>
      <c r="D144" s="37" t="s">
        <v>109</v>
      </c>
      <c r="E144" s="37">
        <f>E142*24</f>
        <v>144</v>
      </c>
      <c r="F144" s="50"/>
    </row>
    <row r="145" spans="1:6">
      <c r="A145" s="35">
        <v>8</v>
      </c>
      <c r="B145" s="36" t="s">
        <v>110</v>
      </c>
      <c r="C145" s="36" t="s">
        <v>110</v>
      </c>
      <c r="D145" s="37" t="s">
        <v>67</v>
      </c>
      <c r="E145" s="37">
        <v>600</v>
      </c>
      <c r="F145" s="50"/>
    </row>
    <row r="146" spans="1:6">
      <c r="A146" s="35">
        <v>9</v>
      </c>
      <c r="B146" s="36" t="s">
        <v>111</v>
      </c>
      <c r="C146" s="36" t="s">
        <v>112</v>
      </c>
      <c r="D146" s="37" t="s">
        <v>35</v>
      </c>
      <c r="E146" s="37">
        <v>6</v>
      </c>
      <c r="F146" s="50"/>
    </row>
    <row r="147" spans="1:6">
      <c r="A147" s="35">
        <v>10</v>
      </c>
      <c r="B147" s="36" t="s">
        <v>115</v>
      </c>
      <c r="C147" s="36" t="s">
        <v>115</v>
      </c>
      <c r="D147" s="37" t="s">
        <v>116</v>
      </c>
      <c r="E147" s="37">
        <f>E146*12*2</f>
        <v>144</v>
      </c>
      <c r="F147" s="50"/>
    </row>
    <row r="148" spans="1:6">
      <c r="A148" s="35">
        <v>11</v>
      </c>
      <c r="B148" s="36" t="s">
        <v>117</v>
      </c>
      <c r="C148" s="36" t="s">
        <v>117</v>
      </c>
      <c r="D148" s="37" t="s">
        <v>109</v>
      </c>
      <c r="E148" s="37">
        <f>E146*2</f>
        <v>12</v>
      </c>
      <c r="F148" s="50"/>
    </row>
    <row r="149" spans="1:6">
      <c r="A149" s="35">
        <v>12</v>
      </c>
      <c r="B149" s="36" t="s">
        <v>118</v>
      </c>
      <c r="C149" s="36" t="s">
        <v>118</v>
      </c>
      <c r="D149" s="37" t="s">
        <v>67</v>
      </c>
      <c r="E149" s="37">
        <v>260</v>
      </c>
      <c r="F149" s="50"/>
    </row>
    <row r="150" spans="1:6">
      <c r="A150" s="35">
        <v>13</v>
      </c>
      <c r="B150" s="36" t="s">
        <v>119</v>
      </c>
      <c r="C150" s="36" t="s">
        <v>119</v>
      </c>
      <c r="D150" s="37" t="s">
        <v>67</v>
      </c>
      <c r="E150" s="37">
        <v>600</v>
      </c>
      <c r="F150" s="50"/>
    </row>
    <row r="151" spans="1:6">
      <c r="A151" s="35">
        <v>14</v>
      </c>
      <c r="B151" s="36" t="s">
        <v>120</v>
      </c>
      <c r="C151" s="36" t="s">
        <v>120</v>
      </c>
      <c r="D151" s="37" t="s">
        <v>67</v>
      </c>
      <c r="E151" s="37">
        <v>600</v>
      </c>
      <c r="F151" s="50"/>
    </row>
    <row r="152" spans="1:6">
      <c r="A152" s="35">
        <v>15</v>
      </c>
      <c r="B152" s="36" t="s">
        <v>121</v>
      </c>
      <c r="C152" s="36" t="s">
        <v>121</v>
      </c>
      <c r="D152" s="37" t="s">
        <v>67</v>
      </c>
      <c r="E152" s="37">
        <v>500</v>
      </c>
      <c r="F152" s="50"/>
    </row>
    <row r="153" spans="1:6">
      <c r="A153" s="35">
        <v>16</v>
      </c>
      <c r="B153" s="36" t="s">
        <v>137</v>
      </c>
      <c r="C153" s="36" t="s">
        <v>137</v>
      </c>
      <c r="D153" s="37" t="s">
        <v>67</v>
      </c>
      <c r="E153" s="37">
        <v>500</v>
      </c>
      <c r="F153" s="50"/>
    </row>
    <row r="154" s="81" customFormat="1" spans="1:7">
      <c r="A154" s="55" t="s">
        <v>152</v>
      </c>
      <c r="B154" s="90" t="s">
        <v>153</v>
      </c>
      <c r="C154" s="90"/>
      <c r="D154" s="84"/>
      <c r="E154" s="84"/>
      <c r="F154" s="84"/>
      <c r="G154" s="82"/>
    </row>
    <row r="155" spans="1:6">
      <c r="A155" s="55" t="s">
        <v>32</v>
      </c>
      <c r="B155" s="89" t="s">
        <v>33</v>
      </c>
      <c r="C155" s="89"/>
      <c r="D155" s="37"/>
      <c r="E155" s="37"/>
      <c r="F155" s="50"/>
    </row>
    <row r="156" spans="1:6">
      <c r="A156" s="35">
        <v>1</v>
      </c>
      <c r="B156" s="36" t="s">
        <v>48</v>
      </c>
      <c r="C156" s="54" t="s">
        <v>49</v>
      </c>
      <c r="D156" s="37" t="s">
        <v>38</v>
      </c>
      <c r="E156" s="37">
        <v>1</v>
      </c>
      <c r="F156" s="42"/>
    </row>
    <row r="157" spans="1:6">
      <c r="A157" s="35">
        <v>2</v>
      </c>
      <c r="B157" s="36" t="s">
        <v>50</v>
      </c>
      <c r="C157" s="54" t="s">
        <v>51</v>
      </c>
      <c r="D157" s="37" t="s">
        <v>38</v>
      </c>
      <c r="E157" s="37">
        <v>1</v>
      </c>
      <c r="F157" s="42"/>
    </row>
    <row r="158" spans="1:6">
      <c r="A158" s="35">
        <v>3</v>
      </c>
      <c r="B158" s="36" t="s">
        <v>62</v>
      </c>
      <c r="C158" s="36" t="s">
        <v>53</v>
      </c>
      <c r="D158" s="37" t="s">
        <v>133</v>
      </c>
      <c r="E158" s="37">
        <v>1</v>
      </c>
      <c r="F158" s="50"/>
    </row>
    <row r="159" spans="1:6">
      <c r="A159" s="35">
        <v>4</v>
      </c>
      <c r="B159" s="36" t="s">
        <v>56</v>
      </c>
      <c r="C159" s="36" t="s">
        <v>53</v>
      </c>
      <c r="D159" s="37" t="s">
        <v>133</v>
      </c>
      <c r="E159" s="37">
        <v>6</v>
      </c>
      <c r="F159" s="42"/>
    </row>
    <row r="160" spans="1:6">
      <c r="A160" s="35">
        <v>5</v>
      </c>
      <c r="B160" s="36" t="s">
        <v>57</v>
      </c>
      <c r="C160" s="36" t="s">
        <v>53</v>
      </c>
      <c r="D160" s="37" t="s">
        <v>133</v>
      </c>
      <c r="E160" s="37">
        <v>4</v>
      </c>
      <c r="F160" s="50"/>
    </row>
    <row r="161" ht="36" spans="1:6">
      <c r="A161" s="35">
        <v>6</v>
      </c>
      <c r="B161" s="36" t="s">
        <v>154</v>
      </c>
      <c r="C161" s="36" t="s">
        <v>155</v>
      </c>
      <c r="D161" s="37" t="s">
        <v>35</v>
      </c>
      <c r="E161" s="37">
        <v>3</v>
      </c>
      <c r="F161" s="50"/>
    </row>
    <row r="162" spans="1:6">
      <c r="A162" s="55" t="s">
        <v>77</v>
      </c>
      <c r="B162" s="56" t="s">
        <v>69</v>
      </c>
      <c r="C162" s="56"/>
      <c r="D162" s="37"/>
      <c r="E162" s="37"/>
      <c r="F162" s="50"/>
    </row>
    <row r="163" spans="1:6">
      <c r="A163" s="35">
        <v>1</v>
      </c>
      <c r="B163" s="45" t="s">
        <v>70</v>
      </c>
      <c r="C163" s="45" t="s">
        <v>71</v>
      </c>
      <c r="D163" s="37" t="s">
        <v>38</v>
      </c>
      <c r="E163" s="37">
        <v>3</v>
      </c>
      <c r="F163" s="50"/>
    </row>
    <row r="164" ht="24" spans="1:6">
      <c r="A164" s="35">
        <v>2</v>
      </c>
      <c r="B164" s="45" t="s">
        <v>124</v>
      </c>
      <c r="C164" s="45" t="s">
        <v>125</v>
      </c>
      <c r="D164" s="37" t="s">
        <v>12</v>
      </c>
      <c r="E164" s="37">
        <v>5</v>
      </c>
      <c r="F164" s="42"/>
    </row>
    <row r="165" spans="1:6">
      <c r="A165" s="35">
        <v>3</v>
      </c>
      <c r="B165" s="45" t="s">
        <v>72</v>
      </c>
      <c r="C165" s="45" t="s">
        <v>72</v>
      </c>
      <c r="D165" s="37" t="s">
        <v>35</v>
      </c>
      <c r="E165" s="37">
        <v>6</v>
      </c>
      <c r="F165" s="50"/>
    </row>
    <row r="166" spans="1:6">
      <c r="A166" s="55" t="s">
        <v>80</v>
      </c>
      <c r="B166" s="89" t="s">
        <v>150</v>
      </c>
      <c r="C166" s="89"/>
      <c r="D166" s="37"/>
      <c r="E166" s="37"/>
      <c r="F166" s="50"/>
    </row>
    <row r="167" spans="1:6">
      <c r="A167" s="35">
        <v>1</v>
      </c>
      <c r="B167" s="45" t="s">
        <v>73</v>
      </c>
      <c r="C167" s="45" t="s">
        <v>74</v>
      </c>
      <c r="D167" s="37" t="s">
        <v>38</v>
      </c>
      <c r="E167" s="37">
        <v>1</v>
      </c>
      <c r="F167" s="50"/>
    </row>
    <row r="168" spans="1:6">
      <c r="A168" s="35">
        <v>2</v>
      </c>
      <c r="B168" s="45" t="s">
        <v>75</v>
      </c>
      <c r="C168" s="45" t="s">
        <v>76</v>
      </c>
      <c r="D168" s="37" t="s">
        <v>38</v>
      </c>
      <c r="E168" s="37">
        <v>1</v>
      </c>
      <c r="F168" s="50"/>
    </row>
    <row r="169" spans="1:6">
      <c r="A169" s="55" t="s">
        <v>84</v>
      </c>
      <c r="B169" s="56" t="s">
        <v>136</v>
      </c>
      <c r="C169" s="56"/>
      <c r="D169" s="37"/>
      <c r="E169" s="37"/>
      <c r="F169" s="50"/>
    </row>
    <row r="170" spans="1:6">
      <c r="A170" s="35">
        <v>1</v>
      </c>
      <c r="B170" s="36" t="s">
        <v>151</v>
      </c>
      <c r="C170" s="36" t="s">
        <v>96</v>
      </c>
      <c r="D170" s="37" t="s">
        <v>38</v>
      </c>
      <c r="E170" s="37">
        <v>1</v>
      </c>
      <c r="F170" s="50"/>
    </row>
    <row r="171" spans="1:6">
      <c r="A171" s="35">
        <v>2</v>
      </c>
      <c r="B171" s="36" t="s">
        <v>99</v>
      </c>
      <c r="C171" s="36" t="s">
        <v>100</v>
      </c>
      <c r="D171" s="37" t="s">
        <v>101</v>
      </c>
      <c r="E171" s="37">
        <v>3</v>
      </c>
      <c r="F171" s="50"/>
    </row>
    <row r="172" spans="1:6">
      <c r="A172" s="35">
        <v>3</v>
      </c>
      <c r="B172" s="36" t="s">
        <v>102</v>
      </c>
      <c r="C172" s="36" t="s">
        <v>103</v>
      </c>
      <c r="D172" s="37" t="s">
        <v>104</v>
      </c>
      <c r="E172" s="37">
        <v>1</v>
      </c>
      <c r="F172" s="50"/>
    </row>
    <row r="173" spans="1:6">
      <c r="A173" s="35">
        <v>4</v>
      </c>
      <c r="B173" s="36" t="s">
        <v>105</v>
      </c>
      <c r="C173" s="36" t="s">
        <v>106</v>
      </c>
      <c r="D173" s="37" t="s">
        <v>35</v>
      </c>
      <c r="E173" s="37">
        <v>1</v>
      </c>
      <c r="F173" s="42"/>
    </row>
    <row r="174" spans="1:6">
      <c r="A174" s="35">
        <v>5</v>
      </c>
      <c r="B174" s="36" t="s">
        <v>107</v>
      </c>
      <c r="C174" s="36" t="s">
        <v>107</v>
      </c>
      <c r="D174" s="37" t="s">
        <v>35</v>
      </c>
      <c r="E174" s="37">
        <f>E173</f>
        <v>1</v>
      </c>
      <c r="F174" s="50"/>
    </row>
    <row r="175" spans="1:6">
      <c r="A175" s="35">
        <v>6</v>
      </c>
      <c r="B175" s="36" t="s">
        <v>108</v>
      </c>
      <c r="C175" s="36" t="s">
        <v>108</v>
      </c>
      <c r="D175" s="37" t="s">
        <v>109</v>
      </c>
      <c r="E175" s="37">
        <f>E173*24</f>
        <v>24</v>
      </c>
      <c r="F175" s="50"/>
    </row>
    <row r="176" spans="1:6">
      <c r="A176" s="35">
        <v>7</v>
      </c>
      <c r="B176" s="36" t="s">
        <v>110</v>
      </c>
      <c r="C176" s="36" t="s">
        <v>110</v>
      </c>
      <c r="D176" s="37" t="s">
        <v>67</v>
      </c>
      <c r="E176" s="37">
        <v>100</v>
      </c>
      <c r="F176" s="50"/>
    </row>
    <row r="177" spans="1:6">
      <c r="A177" s="35">
        <v>8</v>
      </c>
      <c r="B177" s="36" t="s">
        <v>111</v>
      </c>
      <c r="C177" s="36" t="s">
        <v>112</v>
      </c>
      <c r="D177" s="37" t="s">
        <v>35</v>
      </c>
      <c r="E177" s="37">
        <v>1</v>
      </c>
      <c r="F177" s="50"/>
    </row>
    <row r="178" spans="1:6">
      <c r="A178" s="35">
        <v>9</v>
      </c>
      <c r="B178" s="36" t="s">
        <v>115</v>
      </c>
      <c r="C178" s="36" t="s">
        <v>115</v>
      </c>
      <c r="D178" s="37" t="s">
        <v>116</v>
      </c>
      <c r="E178" s="37">
        <f>E177*12*2</f>
        <v>24</v>
      </c>
      <c r="F178" s="50"/>
    </row>
    <row r="179" spans="1:6">
      <c r="A179" s="35">
        <v>10</v>
      </c>
      <c r="B179" s="36" t="s">
        <v>117</v>
      </c>
      <c r="C179" s="36" t="s">
        <v>117</v>
      </c>
      <c r="D179" s="37" t="s">
        <v>109</v>
      </c>
      <c r="E179" s="37">
        <f>E177*2</f>
        <v>2</v>
      </c>
      <c r="F179" s="50"/>
    </row>
    <row r="180" spans="1:6">
      <c r="A180" s="35">
        <v>11</v>
      </c>
      <c r="B180" s="36" t="s">
        <v>118</v>
      </c>
      <c r="C180" s="36" t="s">
        <v>118</v>
      </c>
      <c r="D180" s="37" t="s">
        <v>67</v>
      </c>
      <c r="E180" s="37">
        <v>180</v>
      </c>
      <c r="F180" s="50"/>
    </row>
    <row r="181" spans="1:6">
      <c r="A181" s="35">
        <v>12</v>
      </c>
      <c r="B181" s="36" t="s">
        <v>119</v>
      </c>
      <c r="C181" s="36" t="s">
        <v>119</v>
      </c>
      <c r="D181" s="37" t="s">
        <v>67</v>
      </c>
      <c r="E181" s="37">
        <v>180</v>
      </c>
      <c r="F181" s="50"/>
    </row>
    <row r="182" spans="1:6">
      <c r="A182" s="35">
        <v>13</v>
      </c>
      <c r="B182" s="36" t="s">
        <v>120</v>
      </c>
      <c r="C182" s="36" t="s">
        <v>120</v>
      </c>
      <c r="D182" s="37" t="s">
        <v>67</v>
      </c>
      <c r="E182" s="37">
        <v>180</v>
      </c>
      <c r="F182" s="50"/>
    </row>
    <row r="183" spans="1:6">
      <c r="A183" s="35">
        <v>14</v>
      </c>
      <c r="B183" s="36" t="s">
        <v>121</v>
      </c>
      <c r="C183" s="36" t="s">
        <v>121</v>
      </c>
      <c r="D183" s="37" t="s">
        <v>67</v>
      </c>
      <c r="E183" s="37">
        <v>100</v>
      </c>
      <c r="F183" s="50"/>
    </row>
    <row r="184" spans="1:6">
      <c r="A184" s="35">
        <v>15</v>
      </c>
      <c r="B184" s="36" t="s">
        <v>137</v>
      </c>
      <c r="C184" s="36" t="s">
        <v>137</v>
      </c>
      <c r="D184" s="37" t="s">
        <v>67</v>
      </c>
      <c r="E184" s="37">
        <v>100</v>
      </c>
      <c r="F184" s="50"/>
    </row>
  </sheetData>
  <mergeCells count="1">
    <mergeCell ref="A1:F1"/>
  </mergeCells>
  <pageMargins left="0.7" right="0.7" top="0.75" bottom="0.75" header="0.3" footer="0.3"/>
  <pageSetup paperSize="9" scale="58" orientation="portrait"/>
  <headerFooter/>
  <colBreaks count="1" manualBreakCount="1">
    <brk id="2" max="20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9"/>
  <sheetViews>
    <sheetView zoomScale="70" zoomScaleNormal="70" workbookViewId="0">
      <pane ySplit="1" topLeftCell="A2" activePane="bottomLeft" state="frozen"/>
      <selection/>
      <selection pane="bottomLeft" activeCell="A27" sqref="$A27:$XFD27"/>
    </sheetView>
  </sheetViews>
  <sheetFormatPr defaultColWidth="9" defaultRowHeight="18.75" outlineLevelCol="6"/>
  <cols>
    <col min="2" max="2" width="38.2" customWidth="1"/>
    <col min="3" max="3" width="85.3333333333333" customWidth="1"/>
    <col min="6" max="6" width="15" customWidth="1"/>
    <col min="7" max="7" width="24.8" style="64" customWidth="1"/>
    <col min="8" max="8" width="26.8" customWidth="1"/>
  </cols>
  <sheetData>
    <row r="1" s="33" customFormat="1" spans="1:7">
      <c r="A1" s="53" t="s">
        <v>1</v>
      </c>
      <c r="B1" s="53" t="s">
        <v>2</v>
      </c>
      <c r="C1" s="53" t="s">
        <v>3</v>
      </c>
      <c r="D1" s="53" t="s">
        <v>4</v>
      </c>
      <c r="E1" s="53" t="s">
        <v>5</v>
      </c>
      <c r="F1" s="53" t="s">
        <v>156</v>
      </c>
      <c r="G1" s="53" t="s">
        <v>157</v>
      </c>
    </row>
    <row r="2" ht="37.25" customHeight="1" spans="1:7">
      <c r="A2" s="65">
        <v>1</v>
      </c>
      <c r="B2" s="66" t="s">
        <v>95</v>
      </c>
      <c r="C2" s="66" t="s">
        <v>96</v>
      </c>
      <c r="D2" s="67" t="s">
        <v>38</v>
      </c>
      <c r="E2" s="67">
        <v>8</v>
      </c>
      <c r="F2" s="68"/>
      <c r="G2" s="69">
        <v>44825</v>
      </c>
    </row>
    <row r="3" ht="37.25" customHeight="1" spans="1:6">
      <c r="A3" s="65">
        <v>2</v>
      </c>
      <c r="B3" s="66" t="s">
        <v>97</v>
      </c>
      <c r="C3" s="66" t="s">
        <v>98</v>
      </c>
      <c r="D3" s="67" t="s">
        <v>38</v>
      </c>
      <c r="E3" s="67">
        <v>1</v>
      </c>
      <c r="F3" s="68"/>
    </row>
    <row r="4" ht="37.25" customHeight="1" spans="1:6">
      <c r="A4" s="65">
        <v>3</v>
      </c>
      <c r="B4" s="66" t="s">
        <v>99</v>
      </c>
      <c r="C4" s="66" t="s">
        <v>100</v>
      </c>
      <c r="D4" s="67" t="s">
        <v>101</v>
      </c>
      <c r="E4" s="67">
        <v>18</v>
      </c>
      <c r="F4" s="68" t="s">
        <v>158</v>
      </c>
    </row>
    <row r="5" ht="37.25" customHeight="1" spans="1:7">
      <c r="A5" s="65">
        <v>4</v>
      </c>
      <c r="B5" s="66" t="s">
        <v>102</v>
      </c>
      <c r="C5" s="66" t="s">
        <v>103</v>
      </c>
      <c r="D5" s="67" t="s">
        <v>104</v>
      </c>
      <c r="E5" s="67">
        <v>2</v>
      </c>
      <c r="F5" s="68"/>
      <c r="G5" s="69">
        <v>44825</v>
      </c>
    </row>
    <row r="6" ht="37.25" customHeight="1" spans="1:7">
      <c r="A6" s="65">
        <v>5</v>
      </c>
      <c r="B6" s="66" t="s">
        <v>105</v>
      </c>
      <c r="C6" s="66" t="s">
        <v>106</v>
      </c>
      <c r="D6" s="67" t="s">
        <v>35</v>
      </c>
      <c r="E6" s="67">
        <v>8</v>
      </c>
      <c r="F6" s="68"/>
      <c r="G6" s="69">
        <v>44825</v>
      </c>
    </row>
    <row r="7" ht="37.25" customHeight="1" spans="1:7">
      <c r="A7" s="65">
        <v>6</v>
      </c>
      <c r="B7" s="66" t="s">
        <v>107</v>
      </c>
      <c r="C7" s="66" t="s">
        <v>107</v>
      </c>
      <c r="D7" s="67" t="s">
        <v>35</v>
      </c>
      <c r="E7" s="67">
        <f>E6</f>
        <v>8</v>
      </c>
      <c r="F7" s="68"/>
      <c r="G7" s="69">
        <v>44825</v>
      </c>
    </row>
    <row r="8" ht="37.25" customHeight="1" spans="1:7">
      <c r="A8" s="65">
        <v>7</v>
      </c>
      <c r="B8" s="66" t="s">
        <v>108</v>
      </c>
      <c r="C8" s="66" t="s">
        <v>108</v>
      </c>
      <c r="D8" s="67" t="s">
        <v>109</v>
      </c>
      <c r="E8" s="67">
        <f>E6*24</f>
        <v>192</v>
      </c>
      <c r="F8" s="68"/>
      <c r="G8" s="69">
        <v>44825</v>
      </c>
    </row>
    <row r="9" ht="37.25" customHeight="1" spans="1:7">
      <c r="A9" s="65">
        <v>8</v>
      </c>
      <c r="B9" s="66" t="s">
        <v>110</v>
      </c>
      <c r="C9" s="66" t="s">
        <v>110</v>
      </c>
      <c r="D9" s="67" t="s">
        <v>67</v>
      </c>
      <c r="E9" s="67">
        <v>800</v>
      </c>
      <c r="F9" s="68"/>
      <c r="G9" s="69">
        <v>44825</v>
      </c>
    </row>
    <row r="10" ht="37.25" customHeight="1" spans="1:7">
      <c r="A10" s="65">
        <v>9</v>
      </c>
      <c r="B10" s="66" t="s">
        <v>111</v>
      </c>
      <c r="C10" s="66" t="s">
        <v>112</v>
      </c>
      <c r="D10" s="67" t="s">
        <v>35</v>
      </c>
      <c r="E10" s="67">
        <v>8</v>
      </c>
      <c r="F10" s="68"/>
      <c r="G10" s="69">
        <v>44825</v>
      </c>
    </row>
    <row r="11" ht="37.25" customHeight="1" spans="1:7">
      <c r="A11" s="65">
        <v>10</v>
      </c>
      <c r="B11" s="66" t="s">
        <v>113</v>
      </c>
      <c r="C11" s="66" t="s">
        <v>114</v>
      </c>
      <c r="D11" s="67" t="s">
        <v>35</v>
      </c>
      <c r="E11" s="67">
        <v>6</v>
      </c>
      <c r="F11" s="68"/>
      <c r="G11" s="69">
        <v>44825</v>
      </c>
    </row>
    <row r="12" s="33" customFormat="1" ht="37.5" spans="1:7">
      <c r="A12" s="65">
        <v>11</v>
      </c>
      <c r="B12" s="66" t="s">
        <v>117</v>
      </c>
      <c r="C12" s="66" t="s">
        <v>117</v>
      </c>
      <c r="D12" s="67" t="s">
        <v>109</v>
      </c>
      <c r="E12" s="67">
        <f>16</f>
        <v>16</v>
      </c>
      <c r="F12" s="70"/>
      <c r="G12" s="69">
        <v>44825</v>
      </c>
    </row>
    <row r="13" spans="1:6">
      <c r="A13" s="65">
        <v>12</v>
      </c>
      <c r="B13" s="66" t="s">
        <v>121</v>
      </c>
      <c r="C13" s="66" t="s">
        <v>137</v>
      </c>
      <c r="D13" s="67" t="s">
        <v>67</v>
      </c>
      <c r="E13" s="67">
        <v>1000</v>
      </c>
      <c r="F13" s="68" t="s">
        <v>159</v>
      </c>
    </row>
    <row r="14" s="33" customFormat="1" spans="1:7">
      <c r="A14" s="65">
        <v>13</v>
      </c>
      <c r="B14" s="66" t="s">
        <v>118</v>
      </c>
      <c r="C14" s="66" t="s">
        <v>118</v>
      </c>
      <c r="D14" s="67" t="s">
        <v>67</v>
      </c>
      <c r="E14" s="67">
        <f>200</f>
        <v>200</v>
      </c>
      <c r="F14" s="70"/>
      <c r="G14" s="69">
        <v>44825</v>
      </c>
    </row>
    <row r="15" s="33" customFormat="1" spans="1:7">
      <c r="A15" s="65">
        <v>14</v>
      </c>
      <c r="B15" s="66" t="s">
        <v>160</v>
      </c>
      <c r="C15" s="66">
        <v>20</v>
      </c>
      <c r="D15" s="67" t="s">
        <v>67</v>
      </c>
      <c r="E15" s="67">
        <v>200</v>
      </c>
      <c r="F15" s="70"/>
      <c r="G15" s="69">
        <v>44825</v>
      </c>
    </row>
    <row r="16" spans="1:7">
      <c r="A16" s="65">
        <v>15</v>
      </c>
      <c r="B16" s="66" t="s">
        <v>161</v>
      </c>
      <c r="C16" s="71">
        <v>86</v>
      </c>
      <c r="D16" s="67" t="s">
        <v>35</v>
      </c>
      <c r="E16" s="67">
        <v>200</v>
      </c>
      <c r="F16" s="68"/>
      <c r="G16" s="69">
        <v>44825</v>
      </c>
    </row>
    <row r="17" spans="1:6">
      <c r="A17" s="72"/>
      <c r="B17" s="72"/>
      <c r="C17" s="72"/>
      <c r="D17" s="72"/>
      <c r="E17" s="72"/>
      <c r="F17" s="72"/>
    </row>
    <row r="18" spans="1:6">
      <c r="A18" s="72"/>
      <c r="B18" s="72"/>
      <c r="C18" s="72"/>
      <c r="D18" s="72"/>
      <c r="E18" s="72"/>
      <c r="F18" s="72"/>
    </row>
    <row r="19" spans="1:6">
      <c r="A19" s="72"/>
      <c r="B19" s="72"/>
      <c r="C19" s="72"/>
      <c r="D19" s="72"/>
      <c r="E19" s="72"/>
      <c r="F19" s="72"/>
    </row>
    <row r="20" ht="75" spans="1:6">
      <c r="A20" s="65">
        <v>1</v>
      </c>
      <c r="B20" s="66" t="s">
        <v>36</v>
      </c>
      <c r="C20" s="73" t="s">
        <v>37</v>
      </c>
      <c r="D20" s="67" t="s">
        <v>38</v>
      </c>
      <c r="E20" s="67">
        <f>2-1</f>
        <v>1</v>
      </c>
      <c r="F20" s="68"/>
    </row>
    <row r="21" spans="1:6">
      <c r="A21" s="65">
        <v>2</v>
      </c>
      <c r="B21" s="66" t="s">
        <v>39</v>
      </c>
      <c r="C21" s="66" t="s">
        <v>39</v>
      </c>
      <c r="D21" s="67" t="s">
        <v>38</v>
      </c>
      <c r="E21" s="67">
        <v>1</v>
      </c>
      <c r="F21" s="68"/>
    </row>
    <row r="22" spans="1:6">
      <c r="A22" s="65">
        <v>3</v>
      </c>
      <c r="B22" s="66" t="s">
        <v>40</v>
      </c>
      <c r="C22" s="66" t="s">
        <v>40</v>
      </c>
      <c r="D22" s="67" t="s">
        <v>41</v>
      </c>
      <c r="E22" s="67">
        <f>24-12</f>
        <v>12</v>
      </c>
      <c r="F22" s="68"/>
    </row>
    <row r="23" spans="1:7">
      <c r="A23" s="65">
        <v>4</v>
      </c>
      <c r="B23" s="66" t="s">
        <v>52</v>
      </c>
      <c r="C23" s="66" t="s">
        <v>53</v>
      </c>
      <c r="D23" s="67" t="s">
        <v>38</v>
      </c>
      <c r="E23" s="74">
        <v>1</v>
      </c>
      <c r="F23" s="68"/>
      <c r="G23" s="69">
        <v>44827</v>
      </c>
    </row>
    <row r="24" spans="1:7">
      <c r="A24" s="65">
        <v>5</v>
      </c>
      <c r="B24" s="66" t="s">
        <v>54</v>
      </c>
      <c r="C24" s="66" t="s">
        <v>53</v>
      </c>
      <c r="D24" s="67" t="s">
        <v>38</v>
      </c>
      <c r="E24" s="74">
        <v>2</v>
      </c>
      <c r="F24" s="68"/>
      <c r="G24" s="69">
        <v>44827</v>
      </c>
    </row>
    <row r="25" spans="1:7">
      <c r="A25" s="65">
        <v>6</v>
      </c>
      <c r="B25" s="66" t="s">
        <v>55</v>
      </c>
      <c r="C25" s="66" t="s">
        <v>53</v>
      </c>
      <c r="D25" s="67" t="s">
        <v>38</v>
      </c>
      <c r="E25" s="74">
        <f>6+2</f>
        <v>8</v>
      </c>
      <c r="F25" s="68"/>
      <c r="G25" s="69">
        <v>44827</v>
      </c>
    </row>
    <row r="26" spans="1:7">
      <c r="A26" s="65">
        <v>7</v>
      </c>
      <c r="B26" s="66" t="s">
        <v>56</v>
      </c>
      <c r="C26" s="66" t="s">
        <v>53</v>
      </c>
      <c r="D26" s="67" t="s">
        <v>38</v>
      </c>
      <c r="E26" s="74">
        <f>57-16</f>
        <v>41</v>
      </c>
      <c r="F26" s="68"/>
      <c r="G26" s="69">
        <v>44827</v>
      </c>
    </row>
    <row r="27" spans="1:7">
      <c r="A27" s="65">
        <v>8</v>
      </c>
      <c r="B27" s="66" t="s">
        <v>57</v>
      </c>
      <c r="C27" s="66" t="s">
        <v>53</v>
      </c>
      <c r="D27" s="67" t="s">
        <v>38</v>
      </c>
      <c r="E27" s="74">
        <v>32</v>
      </c>
      <c r="F27" s="68"/>
      <c r="G27" s="69">
        <v>44827</v>
      </c>
    </row>
    <row r="28" spans="1:7">
      <c r="A28" s="65">
        <v>9</v>
      </c>
      <c r="B28" s="66" t="s">
        <v>62</v>
      </c>
      <c r="C28" s="66" t="s">
        <v>53</v>
      </c>
      <c r="D28" s="67" t="s">
        <v>38</v>
      </c>
      <c r="E28" s="74">
        <v>1</v>
      </c>
      <c r="F28" s="72"/>
      <c r="G28" s="69">
        <v>44827</v>
      </c>
    </row>
    <row r="29" spans="1:6">
      <c r="A29" s="72"/>
      <c r="B29" s="72"/>
      <c r="C29" s="72"/>
      <c r="D29" s="72"/>
      <c r="E29" s="72"/>
      <c r="F29" s="72"/>
    </row>
    <row r="30" spans="1:7">
      <c r="A30" s="65">
        <v>1</v>
      </c>
      <c r="B30" s="66" t="s">
        <v>70</v>
      </c>
      <c r="C30" s="75" t="s">
        <v>71</v>
      </c>
      <c r="D30" s="67" t="s">
        <v>12</v>
      </c>
      <c r="E30" s="67">
        <v>1</v>
      </c>
      <c r="F30" s="76" t="s">
        <v>162</v>
      </c>
      <c r="G30" s="69">
        <v>44827</v>
      </c>
    </row>
    <row r="31" spans="1:7">
      <c r="A31" s="65">
        <v>2</v>
      </c>
      <c r="B31" s="75" t="s">
        <v>72</v>
      </c>
      <c r="C31" s="75" t="s">
        <v>72</v>
      </c>
      <c r="D31" s="67" t="s">
        <v>35</v>
      </c>
      <c r="E31" s="67">
        <v>2</v>
      </c>
      <c r="F31" s="77"/>
      <c r="G31" s="69">
        <v>44827</v>
      </c>
    </row>
    <row r="32" spans="1:7">
      <c r="A32" s="65">
        <v>3</v>
      </c>
      <c r="B32" s="75" t="s">
        <v>73</v>
      </c>
      <c r="C32" s="75" t="s">
        <v>74</v>
      </c>
      <c r="D32" s="67" t="s">
        <v>38</v>
      </c>
      <c r="E32" s="67">
        <v>2</v>
      </c>
      <c r="F32" s="77"/>
      <c r="G32" s="69">
        <v>44827</v>
      </c>
    </row>
    <row r="33" spans="1:7">
      <c r="A33" s="65">
        <v>4</v>
      </c>
      <c r="B33" s="75" t="s">
        <v>75</v>
      </c>
      <c r="C33" s="75" t="s">
        <v>76</v>
      </c>
      <c r="D33" s="67" t="s">
        <v>38</v>
      </c>
      <c r="E33" s="67">
        <v>2</v>
      </c>
      <c r="F33" s="78"/>
      <c r="G33" s="69">
        <v>44827</v>
      </c>
    </row>
    <row r="35" ht="20.25" spans="1:7">
      <c r="A35" s="79">
        <v>1</v>
      </c>
      <c r="B35" s="80" t="s">
        <v>70</v>
      </c>
      <c r="C35" s="80" t="s">
        <v>71</v>
      </c>
      <c r="D35" s="37" t="s">
        <v>38</v>
      </c>
      <c r="E35" s="37">
        <v>3</v>
      </c>
      <c r="F35" s="76" t="s">
        <v>163</v>
      </c>
      <c r="G35" s="69">
        <v>44827</v>
      </c>
    </row>
    <row r="36" ht="40.5" spans="1:7">
      <c r="A36" s="79">
        <v>2</v>
      </c>
      <c r="B36" s="80" t="s">
        <v>124</v>
      </c>
      <c r="C36" s="80" t="s">
        <v>125</v>
      </c>
      <c r="D36" s="37" t="s">
        <v>12</v>
      </c>
      <c r="E36" s="37">
        <v>5</v>
      </c>
      <c r="F36" s="77"/>
      <c r="G36" s="69">
        <v>44827</v>
      </c>
    </row>
    <row r="37" ht="20.25" spans="1:7">
      <c r="A37" s="79">
        <v>3</v>
      </c>
      <c r="B37" s="80" t="s">
        <v>72</v>
      </c>
      <c r="C37" s="80" t="s">
        <v>72</v>
      </c>
      <c r="D37" s="37" t="s">
        <v>35</v>
      </c>
      <c r="E37" s="37">
        <v>6</v>
      </c>
      <c r="F37" s="77"/>
      <c r="G37" s="69">
        <v>44827</v>
      </c>
    </row>
    <row r="38" ht="20.25" spans="1:7">
      <c r="A38" s="79">
        <v>4</v>
      </c>
      <c r="B38" s="80" t="s">
        <v>73</v>
      </c>
      <c r="C38" s="80" t="s">
        <v>74</v>
      </c>
      <c r="D38" s="37" t="s">
        <v>38</v>
      </c>
      <c r="E38" s="37">
        <v>1</v>
      </c>
      <c r="F38" s="77"/>
      <c r="G38" s="69">
        <v>44827</v>
      </c>
    </row>
    <row r="39" ht="20.25" spans="1:7">
      <c r="A39" s="79">
        <v>5</v>
      </c>
      <c r="B39" s="80" t="s">
        <v>75</v>
      </c>
      <c r="C39" s="80" t="s">
        <v>76</v>
      </c>
      <c r="D39" s="37" t="s">
        <v>38</v>
      </c>
      <c r="E39" s="37">
        <v>1</v>
      </c>
      <c r="F39" s="78"/>
      <c r="G39" s="69">
        <v>44827</v>
      </c>
    </row>
  </sheetData>
  <mergeCells count="2">
    <mergeCell ref="F30:F33"/>
    <mergeCell ref="F35:F39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3"/>
  <sheetViews>
    <sheetView workbookViewId="0">
      <selection activeCell="A27" sqref="$A27:$XFD27"/>
    </sheetView>
  </sheetViews>
  <sheetFormatPr defaultColWidth="9" defaultRowHeight="13.5" outlineLevelCol="5"/>
  <cols>
    <col min="1" max="1" width="8" customWidth="1"/>
    <col min="2" max="6" width="32.4" customWidth="1"/>
  </cols>
  <sheetData>
    <row r="1" ht="18.75" spans="1:6">
      <c r="A1" s="53" t="s">
        <v>1</v>
      </c>
      <c r="B1" s="53" t="s">
        <v>2</v>
      </c>
      <c r="C1" s="53" t="s">
        <v>3</v>
      </c>
      <c r="D1" s="53" t="s">
        <v>4</v>
      </c>
      <c r="E1" s="53" t="s">
        <v>5</v>
      </c>
      <c r="F1" s="53" t="s">
        <v>6</v>
      </c>
    </row>
    <row r="2" ht="72" spans="1:6">
      <c r="A2" s="35">
        <v>1</v>
      </c>
      <c r="B2" s="36" t="s">
        <v>97</v>
      </c>
      <c r="C2" s="36" t="s">
        <v>98</v>
      </c>
      <c r="D2" s="37" t="s">
        <v>38</v>
      </c>
      <c r="E2" s="37">
        <v>1</v>
      </c>
      <c r="F2" s="42"/>
    </row>
    <row r="3" spans="1:6">
      <c r="A3" s="35">
        <v>2</v>
      </c>
      <c r="B3" s="36" t="s">
        <v>142</v>
      </c>
      <c r="C3" s="36" t="s">
        <v>143</v>
      </c>
      <c r="D3" s="37" t="s">
        <v>38</v>
      </c>
      <c r="E3" s="37">
        <v>2</v>
      </c>
      <c r="F3" s="50"/>
    </row>
    <row r="4" spans="1:6">
      <c r="A4" s="35">
        <v>3</v>
      </c>
      <c r="B4" s="36" t="s">
        <v>95</v>
      </c>
      <c r="C4" s="36" t="s">
        <v>96</v>
      </c>
      <c r="D4" s="37" t="s">
        <v>38</v>
      </c>
      <c r="E4" s="37">
        <v>6</v>
      </c>
      <c r="F4" s="50"/>
    </row>
    <row r="5" spans="1:6">
      <c r="A5" s="35">
        <v>4</v>
      </c>
      <c r="B5" s="36" t="s">
        <v>134</v>
      </c>
      <c r="C5" s="36" t="s">
        <v>135</v>
      </c>
      <c r="D5" s="37" t="s">
        <v>109</v>
      </c>
      <c r="E5" s="37">
        <v>1</v>
      </c>
      <c r="F5" s="50"/>
    </row>
    <row r="6" spans="1:6">
      <c r="A6" s="35">
        <v>5</v>
      </c>
      <c r="B6" s="36" t="s">
        <v>64</v>
      </c>
      <c r="C6" s="36" t="s">
        <v>64</v>
      </c>
      <c r="D6" s="37" t="s">
        <v>35</v>
      </c>
      <c r="E6" s="37">
        <v>1</v>
      </c>
      <c r="F6" s="50"/>
    </row>
    <row r="7" spans="1:6">
      <c r="A7" s="35">
        <v>6</v>
      </c>
      <c r="B7" s="36" t="s">
        <v>99</v>
      </c>
      <c r="C7" s="36" t="s">
        <v>100</v>
      </c>
      <c r="D7" s="37" t="s">
        <v>101</v>
      </c>
      <c r="E7" s="37">
        <f>15+1</f>
        <v>16</v>
      </c>
      <c r="F7" s="42"/>
    </row>
    <row r="8" spans="1:6">
      <c r="A8" s="35">
        <v>7</v>
      </c>
      <c r="B8" s="36" t="s">
        <v>102</v>
      </c>
      <c r="C8" s="36" t="s">
        <v>103</v>
      </c>
      <c r="D8" s="37" t="s">
        <v>104</v>
      </c>
      <c r="E8" s="37">
        <v>2</v>
      </c>
      <c r="F8" s="50"/>
    </row>
    <row r="9" spans="1:6">
      <c r="A9" s="35">
        <v>8</v>
      </c>
      <c r="B9" s="36" t="s">
        <v>105</v>
      </c>
      <c r="C9" s="36" t="s">
        <v>106</v>
      </c>
      <c r="D9" s="37" t="s">
        <v>35</v>
      </c>
      <c r="E9" s="37">
        <v>6</v>
      </c>
      <c r="F9" s="42"/>
    </row>
    <row r="10" spans="1:6">
      <c r="A10" s="35">
        <v>9</v>
      </c>
      <c r="B10" s="36" t="s">
        <v>107</v>
      </c>
      <c r="C10" s="36" t="s">
        <v>107</v>
      </c>
      <c r="D10" s="37" t="s">
        <v>35</v>
      </c>
      <c r="E10" s="37">
        <f>E9</f>
        <v>6</v>
      </c>
      <c r="F10" s="50"/>
    </row>
    <row r="11" spans="1:6">
      <c r="A11" s="35">
        <v>10</v>
      </c>
      <c r="B11" s="36" t="s">
        <v>108</v>
      </c>
      <c r="C11" s="36" t="s">
        <v>108</v>
      </c>
      <c r="D11" s="37" t="s">
        <v>109</v>
      </c>
      <c r="E11" s="37">
        <f>E9*24</f>
        <v>144</v>
      </c>
      <c r="F11" s="50"/>
    </row>
    <row r="12" spans="1:6">
      <c r="A12" s="35">
        <v>11</v>
      </c>
      <c r="B12" s="36" t="s">
        <v>110</v>
      </c>
      <c r="C12" s="36" t="s">
        <v>110</v>
      </c>
      <c r="D12" s="37" t="s">
        <v>67</v>
      </c>
      <c r="E12" s="37">
        <v>600</v>
      </c>
      <c r="F12" s="50"/>
    </row>
    <row r="13" ht="24" spans="1:6">
      <c r="A13" s="35">
        <v>12</v>
      </c>
      <c r="B13" s="36" t="s">
        <v>111</v>
      </c>
      <c r="C13" s="36" t="s">
        <v>112</v>
      </c>
      <c r="D13" s="37" t="s">
        <v>35</v>
      </c>
      <c r="E13" s="37">
        <v>6</v>
      </c>
      <c r="F13" s="50"/>
    </row>
    <row r="14" spans="1:6">
      <c r="A14" s="35">
        <v>13</v>
      </c>
      <c r="B14" s="36" t="s">
        <v>117</v>
      </c>
      <c r="C14" s="36" t="s">
        <v>117</v>
      </c>
      <c r="D14" s="37" t="s">
        <v>109</v>
      </c>
      <c r="E14" s="37">
        <f>E13*2</f>
        <v>12</v>
      </c>
      <c r="F14" s="50"/>
    </row>
    <row r="15" spans="1:6">
      <c r="A15" s="35">
        <v>14</v>
      </c>
      <c r="B15" s="36" t="s">
        <v>118</v>
      </c>
      <c r="C15" s="36" t="s">
        <v>118</v>
      </c>
      <c r="D15" s="37" t="s">
        <v>67</v>
      </c>
      <c r="E15" s="37">
        <f>(3+8)*20+80</f>
        <v>300</v>
      </c>
      <c r="F15" s="42"/>
    </row>
    <row r="16" spans="1:6">
      <c r="A16" s="35">
        <v>15</v>
      </c>
      <c r="B16" s="36" t="s">
        <v>119</v>
      </c>
      <c r="C16" s="36" t="s">
        <v>119</v>
      </c>
      <c r="D16" s="37" t="s">
        <v>67</v>
      </c>
      <c r="E16" s="37">
        <f>15*30</f>
        <v>450</v>
      </c>
      <c r="F16" s="42"/>
    </row>
    <row r="17" spans="1:6">
      <c r="A17" s="35">
        <v>16</v>
      </c>
      <c r="B17" s="36" t="s">
        <v>120</v>
      </c>
      <c r="C17" s="36" t="s">
        <v>120</v>
      </c>
      <c r="D17" s="37" t="s">
        <v>67</v>
      </c>
      <c r="E17" s="37">
        <f>15*30</f>
        <v>450</v>
      </c>
      <c r="F17" s="50"/>
    </row>
    <row r="18" spans="1:6">
      <c r="A18" s="35">
        <v>17</v>
      </c>
      <c r="B18" s="36" t="s">
        <v>121</v>
      </c>
      <c r="C18" s="36" t="s">
        <v>121</v>
      </c>
      <c r="D18" s="37" t="s">
        <v>67</v>
      </c>
      <c r="E18" s="37">
        <f>(94+23)*5</f>
        <v>585</v>
      </c>
      <c r="F18" s="50"/>
    </row>
    <row r="19" spans="1:6">
      <c r="A19" s="35">
        <v>18</v>
      </c>
      <c r="B19" s="36" t="s">
        <v>137</v>
      </c>
      <c r="C19" s="36" t="s">
        <v>137</v>
      </c>
      <c r="D19" s="37" t="s">
        <v>67</v>
      </c>
      <c r="E19" s="37">
        <f>(94+23)*5</f>
        <v>585</v>
      </c>
      <c r="F19" s="50"/>
    </row>
    <row r="20" spans="1:6">
      <c r="A20" s="62"/>
      <c r="B20" s="63"/>
      <c r="C20" s="63"/>
      <c r="D20" s="39"/>
      <c r="E20" s="39"/>
      <c r="F20" s="61"/>
    </row>
    <row r="21" spans="1:6">
      <c r="A21" s="62"/>
      <c r="B21" s="63"/>
      <c r="C21" s="63"/>
      <c r="D21" s="39"/>
      <c r="E21" s="39"/>
      <c r="F21" s="61"/>
    </row>
    <row r="23" ht="72" spans="1:6">
      <c r="A23" s="35">
        <v>1</v>
      </c>
      <c r="B23" s="36" t="s">
        <v>36</v>
      </c>
      <c r="C23" s="42" t="s">
        <v>37</v>
      </c>
      <c r="D23" s="37" t="s">
        <v>38</v>
      </c>
      <c r="E23" s="37">
        <f>2-1</f>
        <v>1</v>
      </c>
      <c r="F23" s="42"/>
    </row>
    <row r="24" spans="1:6">
      <c r="A24" s="35">
        <v>2</v>
      </c>
      <c r="B24" s="36" t="s">
        <v>39</v>
      </c>
      <c r="C24" s="36" t="s">
        <v>39</v>
      </c>
      <c r="D24" s="37" t="s">
        <v>38</v>
      </c>
      <c r="E24" s="37">
        <v>1</v>
      </c>
      <c r="F24" s="50"/>
    </row>
    <row r="25" spans="1:6">
      <c r="A25" s="35">
        <v>3</v>
      </c>
      <c r="B25" s="36" t="s">
        <v>40</v>
      </c>
      <c r="C25" s="36" t="s">
        <v>40</v>
      </c>
      <c r="D25" s="37" t="s">
        <v>41</v>
      </c>
      <c r="E25" s="37">
        <f>24-12</f>
        <v>12</v>
      </c>
      <c r="F25" s="50"/>
    </row>
    <row r="26" spans="1:6">
      <c r="A26" s="35">
        <v>4</v>
      </c>
      <c r="B26" s="36" t="s">
        <v>48</v>
      </c>
      <c r="C26" s="54" t="s">
        <v>49</v>
      </c>
      <c r="D26" s="37" t="s">
        <v>38</v>
      </c>
      <c r="E26" s="37">
        <v>1</v>
      </c>
      <c r="F26" s="42"/>
    </row>
    <row r="27" spans="1:6">
      <c r="A27" s="35">
        <v>5</v>
      </c>
      <c r="B27" s="36" t="s">
        <v>127</v>
      </c>
      <c r="C27" s="54" t="s">
        <v>128</v>
      </c>
      <c r="D27" s="37" t="s">
        <v>38</v>
      </c>
      <c r="E27" s="37">
        <v>1</v>
      </c>
      <c r="F27" s="42"/>
    </row>
    <row r="28" spans="1:6">
      <c r="A28" s="35">
        <v>6</v>
      </c>
      <c r="B28" s="36" t="s">
        <v>48</v>
      </c>
      <c r="C28" s="54" t="s">
        <v>49</v>
      </c>
      <c r="D28" s="37" t="s">
        <v>38</v>
      </c>
      <c r="E28" s="37">
        <v>1</v>
      </c>
      <c r="F28" s="42"/>
    </row>
    <row r="29" spans="1:6">
      <c r="A29" s="35">
        <v>7</v>
      </c>
      <c r="B29" s="36" t="s">
        <v>129</v>
      </c>
      <c r="C29" s="54" t="s">
        <v>130</v>
      </c>
      <c r="D29" s="37" t="s">
        <v>38</v>
      </c>
      <c r="E29" s="37">
        <v>1</v>
      </c>
      <c r="F29" s="42"/>
    </row>
    <row r="30" spans="1:6">
      <c r="A30" s="35">
        <v>8</v>
      </c>
      <c r="B30" s="36" t="s">
        <v>48</v>
      </c>
      <c r="C30" s="54" t="s">
        <v>49</v>
      </c>
      <c r="D30" s="37" t="s">
        <v>38</v>
      </c>
      <c r="E30" s="37">
        <v>1</v>
      </c>
      <c r="F30" s="42"/>
    </row>
    <row r="31" spans="1:6">
      <c r="A31" s="35">
        <v>9</v>
      </c>
      <c r="B31" s="36" t="s">
        <v>131</v>
      </c>
      <c r="C31" s="54" t="s">
        <v>132</v>
      </c>
      <c r="D31" s="37" t="s">
        <v>38</v>
      </c>
      <c r="E31" s="37">
        <v>1</v>
      </c>
      <c r="F31" s="42"/>
    </row>
    <row r="32" spans="1:6">
      <c r="A32" s="35">
        <v>10</v>
      </c>
      <c r="B32" s="36" t="s">
        <v>48</v>
      </c>
      <c r="C32" s="54" t="s">
        <v>49</v>
      </c>
      <c r="D32" s="37" t="s">
        <v>38</v>
      </c>
      <c r="E32" s="37">
        <v>1</v>
      </c>
      <c r="F32" s="42"/>
    </row>
    <row r="33" spans="1:6">
      <c r="A33" s="35">
        <v>11</v>
      </c>
      <c r="B33" s="36" t="s">
        <v>50</v>
      </c>
      <c r="C33" s="54" t="s">
        <v>51</v>
      </c>
      <c r="D33" s="37" t="s">
        <v>38</v>
      </c>
      <c r="E33" s="37">
        <v>1</v>
      </c>
      <c r="F33" s="42"/>
    </row>
    <row r="34" spans="1:6">
      <c r="A34" s="35">
        <v>12</v>
      </c>
      <c r="B34" s="36" t="s">
        <v>62</v>
      </c>
      <c r="C34" s="36" t="s">
        <v>53</v>
      </c>
      <c r="D34" s="37" t="s">
        <v>38</v>
      </c>
      <c r="E34" s="37">
        <v>3</v>
      </c>
      <c r="F34" s="50"/>
    </row>
    <row r="35" spans="1:6">
      <c r="A35" s="35">
        <v>13</v>
      </c>
      <c r="B35" s="36" t="s">
        <v>56</v>
      </c>
      <c r="C35" s="36" t="s">
        <v>53</v>
      </c>
      <c r="D35" s="37" t="s">
        <v>133</v>
      </c>
      <c r="E35" s="37">
        <v>89</v>
      </c>
      <c r="F35" s="42"/>
    </row>
    <row r="36" spans="1:6">
      <c r="A36" s="35">
        <v>14</v>
      </c>
      <c r="B36" s="36" t="s">
        <v>57</v>
      </c>
      <c r="C36" s="36" t="s">
        <v>53</v>
      </c>
      <c r="D36" s="37" t="s">
        <v>133</v>
      </c>
      <c r="E36" s="37">
        <v>8</v>
      </c>
      <c r="F36" s="50"/>
    </row>
    <row r="37" spans="1:6">
      <c r="A37" s="35"/>
      <c r="B37" s="36"/>
      <c r="C37" s="36"/>
      <c r="D37" s="37"/>
      <c r="E37" s="37"/>
      <c r="F37" s="50"/>
    </row>
    <row r="38" spans="1:6">
      <c r="A38" s="35"/>
      <c r="B38" s="36"/>
      <c r="C38" s="36"/>
      <c r="D38" s="37"/>
      <c r="E38" s="37"/>
      <c r="F38" s="50"/>
    </row>
    <row r="39" spans="1:6">
      <c r="A39" s="35"/>
      <c r="B39" s="36"/>
      <c r="C39" s="36"/>
      <c r="D39" s="37"/>
      <c r="E39" s="37"/>
      <c r="F39" s="50"/>
    </row>
    <row r="40" ht="24" spans="1:6">
      <c r="A40" s="35">
        <v>1</v>
      </c>
      <c r="B40" s="36" t="s">
        <v>124</v>
      </c>
      <c r="C40" s="45" t="s">
        <v>125</v>
      </c>
      <c r="D40" s="37" t="s">
        <v>38</v>
      </c>
      <c r="E40" s="37">
        <v>12</v>
      </c>
      <c r="F40" s="42"/>
    </row>
    <row r="41" spans="1:6">
      <c r="A41" s="35">
        <v>2</v>
      </c>
      <c r="B41" s="36" t="s">
        <v>70</v>
      </c>
      <c r="C41" s="45" t="s">
        <v>71</v>
      </c>
      <c r="D41" s="37" t="s">
        <v>12</v>
      </c>
      <c r="E41" s="37">
        <v>8</v>
      </c>
      <c r="F41" s="50"/>
    </row>
    <row r="42" spans="1:6">
      <c r="A42" s="35">
        <v>3</v>
      </c>
      <c r="B42" s="45" t="s">
        <v>72</v>
      </c>
      <c r="C42" s="45" t="s">
        <v>72</v>
      </c>
      <c r="D42" s="37" t="s">
        <v>35</v>
      </c>
      <c r="E42" s="37">
        <v>13</v>
      </c>
      <c r="F42" s="42"/>
    </row>
    <row r="43" spans="1:6">
      <c r="A43" s="35">
        <v>4</v>
      </c>
      <c r="B43" s="45" t="s">
        <v>73</v>
      </c>
      <c r="C43" s="45" t="s">
        <v>74</v>
      </c>
      <c r="D43" s="37" t="s">
        <v>38</v>
      </c>
      <c r="E43" s="37">
        <v>1</v>
      </c>
      <c r="F43" s="50"/>
    </row>
  </sheetData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3"/>
  <sheetViews>
    <sheetView topLeftCell="A2" workbookViewId="0">
      <selection activeCell="A27" sqref="$A27:$XFD27"/>
    </sheetView>
  </sheetViews>
  <sheetFormatPr defaultColWidth="9" defaultRowHeight="13.5" outlineLevelCol="5"/>
  <cols>
    <col min="1" max="6" width="32.4" customWidth="1"/>
  </cols>
  <sheetData>
    <row r="1" ht="18.75" spans="1:6">
      <c r="A1" s="53" t="s">
        <v>1</v>
      </c>
      <c r="B1" s="53" t="s">
        <v>2</v>
      </c>
      <c r="C1" s="53" t="s">
        <v>3</v>
      </c>
      <c r="D1" s="53" t="s">
        <v>4</v>
      </c>
      <c r="E1" s="53" t="s">
        <v>5</v>
      </c>
      <c r="F1" s="53" t="s">
        <v>6</v>
      </c>
    </row>
    <row r="2" ht="72" spans="1:6">
      <c r="A2" s="35">
        <v>1</v>
      </c>
      <c r="B2" s="36" t="s">
        <v>97</v>
      </c>
      <c r="C2" s="36" t="s">
        <v>98</v>
      </c>
      <c r="D2" s="37" t="s">
        <v>38</v>
      </c>
      <c r="E2" s="37">
        <v>1</v>
      </c>
      <c r="F2" s="42"/>
    </row>
    <row r="3" spans="1:6">
      <c r="A3" s="35">
        <v>2</v>
      </c>
      <c r="B3" s="36" t="s">
        <v>151</v>
      </c>
      <c r="C3" s="36" t="s">
        <v>96</v>
      </c>
      <c r="D3" s="37" t="s">
        <v>38</v>
      </c>
      <c r="E3" s="37">
        <v>6</v>
      </c>
      <c r="F3" s="42"/>
    </row>
    <row r="4" spans="1:6">
      <c r="A4" s="35">
        <v>3</v>
      </c>
      <c r="B4" s="36" t="s">
        <v>99</v>
      </c>
      <c r="C4" s="36" t="s">
        <v>100</v>
      </c>
      <c r="D4" s="37" t="s">
        <v>101</v>
      </c>
      <c r="E4" s="37">
        <v>12</v>
      </c>
      <c r="F4" s="50"/>
    </row>
    <row r="5" spans="1:6">
      <c r="A5" s="35">
        <v>4</v>
      </c>
      <c r="B5" s="36" t="s">
        <v>102</v>
      </c>
      <c r="C5" s="36" t="s">
        <v>103</v>
      </c>
      <c r="D5" s="37" t="s">
        <v>104</v>
      </c>
      <c r="E5" s="37">
        <v>2</v>
      </c>
      <c r="F5" s="50"/>
    </row>
    <row r="6" spans="1:6">
      <c r="A6" s="35">
        <v>5</v>
      </c>
      <c r="B6" s="36" t="s">
        <v>105</v>
      </c>
      <c r="C6" s="36" t="s">
        <v>106</v>
      </c>
      <c r="D6" s="37" t="s">
        <v>35</v>
      </c>
      <c r="E6" s="37">
        <v>6</v>
      </c>
      <c r="F6" s="42"/>
    </row>
    <row r="7" spans="1:6">
      <c r="A7" s="35">
        <v>6</v>
      </c>
      <c r="B7" s="36" t="s">
        <v>107</v>
      </c>
      <c r="C7" s="36" t="s">
        <v>107</v>
      </c>
      <c r="D7" s="37" t="s">
        <v>35</v>
      </c>
      <c r="E7" s="37">
        <f>E6</f>
        <v>6</v>
      </c>
      <c r="F7" s="50"/>
    </row>
    <row r="8" spans="1:6">
      <c r="A8" s="35">
        <v>7</v>
      </c>
      <c r="B8" s="36" t="s">
        <v>108</v>
      </c>
      <c r="C8" s="36" t="s">
        <v>108</v>
      </c>
      <c r="D8" s="37" t="s">
        <v>109</v>
      </c>
      <c r="E8" s="37">
        <f>E6*24</f>
        <v>144</v>
      </c>
      <c r="F8" s="50"/>
    </row>
    <row r="9" spans="1:6">
      <c r="A9" s="35">
        <v>8</v>
      </c>
      <c r="B9" s="36" t="s">
        <v>110</v>
      </c>
      <c r="C9" s="36" t="s">
        <v>110</v>
      </c>
      <c r="D9" s="37" t="s">
        <v>67</v>
      </c>
      <c r="E9" s="37">
        <v>600</v>
      </c>
      <c r="F9" s="50"/>
    </row>
    <row r="10" ht="24" spans="1:6">
      <c r="A10" s="35">
        <v>9</v>
      </c>
      <c r="B10" s="36" t="s">
        <v>111</v>
      </c>
      <c r="C10" s="36" t="s">
        <v>112</v>
      </c>
      <c r="D10" s="37" t="s">
        <v>35</v>
      </c>
      <c r="E10" s="37">
        <v>6</v>
      </c>
      <c r="F10" s="50"/>
    </row>
    <row r="11" spans="1:6">
      <c r="A11" s="35">
        <v>10</v>
      </c>
      <c r="B11" s="36" t="s">
        <v>115</v>
      </c>
      <c r="C11" s="36" t="s">
        <v>115</v>
      </c>
      <c r="D11" s="37" t="s">
        <v>116</v>
      </c>
      <c r="E11" s="37">
        <f>E10*12*2</f>
        <v>144</v>
      </c>
      <c r="F11" s="50"/>
    </row>
    <row r="12" spans="1:6">
      <c r="A12" s="35">
        <v>11</v>
      </c>
      <c r="B12" s="36" t="s">
        <v>117</v>
      </c>
      <c r="C12" s="36" t="s">
        <v>117</v>
      </c>
      <c r="D12" s="37" t="s">
        <v>109</v>
      </c>
      <c r="E12" s="37">
        <f>E10*2</f>
        <v>12</v>
      </c>
      <c r="F12" s="50"/>
    </row>
    <row r="13" spans="1:6">
      <c r="A13" s="35">
        <v>12</v>
      </c>
      <c r="B13" s="36" t="s">
        <v>118</v>
      </c>
      <c r="C13" s="36" t="s">
        <v>118</v>
      </c>
      <c r="D13" s="37" t="s">
        <v>67</v>
      </c>
      <c r="E13" s="37">
        <v>260</v>
      </c>
      <c r="F13" s="50"/>
    </row>
    <row r="14" spans="1:6">
      <c r="A14" s="35">
        <v>13</v>
      </c>
      <c r="B14" s="36" t="s">
        <v>119</v>
      </c>
      <c r="C14" s="36" t="s">
        <v>119</v>
      </c>
      <c r="D14" s="37" t="s">
        <v>67</v>
      </c>
      <c r="E14" s="37">
        <v>600</v>
      </c>
      <c r="F14" s="50"/>
    </row>
    <row r="15" spans="1:6">
      <c r="A15" s="35">
        <v>14</v>
      </c>
      <c r="B15" s="36" t="s">
        <v>120</v>
      </c>
      <c r="C15" s="36" t="s">
        <v>120</v>
      </c>
      <c r="D15" s="37" t="s">
        <v>67</v>
      </c>
      <c r="E15" s="37">
        <v>600</v>
      </c>
      <c r="F15" s="50"/>
    </row>
    <row r="16" spans="1:6">
      <c r="A16" s="35">
        <v>15</v>
      </c>
      <c r="B16" s="36" t="s">
        <v>121</v>
      </c>
      <c r="C16" s="36" t="s">
        <v>121</v>
      </c>
      <c r="D16" s="37" t="s">
        <v>67</v>
      </c>
      <c r="E16" s="37">
        <v>500</v>
      </c>
      <c r="F16" s="50"/>
    </row>
    <row r="17" spans="1:6">
      <c r="A17" s="35">
        <v>16</v>
      </c>
      <c r="B17" s="36" t="s">
        <v>137</v>
      </c>
      <c r="C17" s="36" t="s">
        <v>137</v>
      </c>
      <c r="D17" s="37" t="s">
        <v>67</v>
      </c>
      <c r="E17" s="37">
        <v>500</v>
      </c>
      <c r="F17" s="50"/>
    </row>
    <row r="18" spans="1:6">
      <c r="A18" s="35"/>
      <c r="B18" s="36"/>
      <c r="C18" s="36"/>
      <c r="D18" s="37"/>
      <c r="E18" s="37"/>
      <c r="F18" s="50"/>
    </row>
    <row r="19" spans="1:6">
      <c r="A19" s="35"/>
      <c r="B19" s="36"/>
      <c r="C19" s="36"/>
      <c r="D19" s="37"/>
      <c r="E19" s="37"/>
      <c r="F19" s="50"/>
    </row>
    <row r="20" spans="1:6">
      <c r="A20" s="35"/>
      <c r="B20" s="36"/>
      <c r="C20" s="36"/>
      <c r="D20" s="37"/>
      <c r="E20" s="37"/>
      <c r="F20" s="50"/>
    </row>
    <row r="21" ht="72" spans="1:6">
      <c r="A21" s="35">
        <v>1</v>
      </c>
      <c r="B21" s="36" t="s">
        <v>36</v>
      </c>
      <c r="C21" s="42" t="s">
        <v>37</v>
      </c>
      <c r="D21" s="37" t="s">
        <v>38</v>
      </c>
      <c r="E21" s="37">
        <f>2-1</f>
        <v>1</v>
      </c>
      <c r="F21" s="42"/>
    </row>
    <row r="22" spans="1:6">
      <c r="A22" s="35">
        <v>2</v>
      </c>
      <c r="B22" s="36" t="s">
        <v>39</v>
      </c>
      <c r="C22" s="36" t="s">
        <v>39</v>
      </c>
      <c r="D22" s="37" t="s">
        <v>38</v>
      </c>
      <c r="E22" s="37">
        <v>1</v>
      </c>
      <c r="F22" s="50"/>
    </row>
    <row r="23" spans="1:6">
      <c r="A23" s="35">
        <v>3</v>
      </c>
      <c r="B23" s="36" t="s">
        <v>40</v>
      </c>
      <c r="C23" s="36" t="s">
        <v>40</v>
      </c>
      <c r="D23" s="37" t="s">
        <v>41</v>
      </c>
      <c r="E23" s="37">
        <f>24-12</f>
        <v>12</v>
      </c>
      <c r="F23" s="50"/>
    </row>
    <row r="24" spans="1:6">
      <c r="A24" s="35">
        <v>4</v>
      </c>
      <c r="B24" s="36" t="s">
        <v>48</v>
      </c>
      <c r="C24" s="54" t="s">
        <v>49</v>
      </c>
      <c r="D24" s="37" t="s">
        <v>38</v>
      </c>
      <c r="E24" s="37">
        <v>1</v>
      </c>
      <c r="F24" s="42"/>
    </row>
    <row r="25" spans="1:6">
      <c r="A25" s="35">
        <v>5</v>
      </c>
      <c r="B25" s="36" t="s">
        <v>50</v>
      </c>
      <c r="C25" s="54" t="s">
        <v>51</v>
      </c>
      <c r="D25" s="37" t="s">
        <v>38</v>
      </c>
      <c r="E25" s="37">
        <v>1</v>
      </c>
      <c r="F25" s="42"/>
    </row>
    <row r="26" spans="1:6">
      <c r="A26" s="35">
        <v>6</v>
      </c>
      <c r="B26" s="36" t="s">
        <v>62</v>
      </c>
      <c r="C26" s="36" t="s">
        <v>53</v>
      </c>
      <c r="D26" s="37" t="s">
        <v>133</v>
      </c>
      <c r="E26" s="37">
        <v>4</v>
      </c>
      <c r="F26" s="50"/>
    </row>
    <row r="27" spans="1:6">
      <c r="A27" s="35">
        <v>7</v>
      </c>
      <c r="B27" s="36" t="s">
        <v>56</v>
      </c>
      <c r="C27" s="36" t="s">
        <v>53</v>
      </c>
      <c r="D27" s="37" t="s">
        <v>133</v>
      </c>
      <c r="E27" s="37">
        <v>78</v>
      </c>
      <c r="F27" s="42"/>
    </row>
    <row r="28" spans="1:6">
      <c r="A28" s="35">
        <v>8</v>
      </c>
      <c r="B28" s="36" t="s">
        <v>57</v>
      </c>
      <c r="C28" s="36" t="s">
        <v>53</v>
      </c>
      <c r="D28" s="37" t="s">
        <v>133</v>
      </c>
      <c r="E28" s="37">
        <v>4</v>
      </c>
      <c r="F28" s="50"/>
    </row>
    <row r="29" spans="1:6">
      <c r="A29" s="35">
        <v>9</v>
      </c>
      <c r="B29" s="36" t="s">
        <v>134</v>
      </c>
      <c r="C29" s="36" t="s">
        <v>135</v>
      </c>
      <c r="D29" s="37" t="s">
        <v>109</v>
      </c>
      <c r="E29" s="37">
        <v>1</v>
      </c>
      <c r="F29" s="50"/>
    </row>
    <row r="30" spans="1:6">
      <c r="A30" s="35">
        <v>10</v>
      </c>
      <c r="B30" s="36" t="s">
        <v>64</v>
      </c>
      <c r="C30" s="36" t="s">
        <v>64</v>
      </c>
      <c r="D30" s="37" t="s">
        <v>35</v>
      </c>
      <c r="E30" s="37">
        <v>1</v>
      </c>
      <c r="F30" s="50"/>
    </row>
    <row r="31" spans="1:6">
      <c r="A31" s="35"/>
      <c r="B31" s="36"/>
      <c r="C31" s="36"/>
      <c r="D31" s="37"/>
      <c r="E31" s="37"/>
      <c r="F31" s="50"/>
    </row>
    <row r="32" spans="1:6">
      <c r="A32" s="35"/>
      <c r="B32" s="36"/>
      <c r="C32" s="36"/>
      <c r="D32" s="37"/>
      <c r="E32" s="37"/>
      <c r="F32" s="50"/>
    </row>
    <row r="33" spans="1:6">
      <c r="A33" s="55"/>
      <c r="B33" s="56"/>
      <c r="C33" s="56"/>
      <c r="D33" s="37"/>
      <c r="E33" s="37"/>
      <c r="F33" s="50"/>
    </row>
    <row r="34" spans="1:6">
      <c r="A34" s="35">
        <v>1</v>
      </c>
      <c r="B34" s="36" t="s">
        <v>147</v>
      </c>
      <c r="C34" s="36" t="s">
        <v>147</v>
      </c>
      <c r="D34" s="37" t="s">
        <v>38</v>
      </c>
      <c r="E34" s="37">
        <v>1</v>
      </c>
      <c r="F34" s="50"/>
    </row>
    <row r="35" spans="1:6">
      <c r="A35" s="35">
        <v>2</v>
      </c>
      <c r="B35" s="36" t="s">
        <v>148</v>
      </c>
      <c r="C35" s="36" t="s">
        <v>148</v>
      </c>
      <c r="D35" s="37" t="s">
        <v>149</v>
      </c>
      <c r="E35" s="37">
        <v>100</v>
      </c>
      <c r="F35" s="50"/>
    </row>
    <row r="36" ht="24" spans="1:6">
      <c r="A36" s="35">
        <v>3</v>
      </c>
      <c r="B36" s="36" t="s">
        <v>124</v>
      </c>
      <c r="C36" s="45" t="s">
        <v>125</v>
      </c>
      <c r="D36" s="37" t="s">
        <v>38</v>
      </c>
      <c r="E36" s="37">
        <v>20</v>
      </c>
      <c r="F36" s="42"/>
    </row>
    <row r="37" spans="1:6">
      <c r="A37" s="35">
        <v>4</v>
      </c>
      <c r="B37" s="36" t="s">
        <v>70</v>
      </c>
      <c r="C37" s="45" t="s">
        <v>71</v>
      </c>
      <c r="D37" s="37" t="s">
        <v>12</v>
      </c>
      <c r="E37" s="37">
        <v>11</v>
      </c>
      <c r="F37" s="50"/>
    </row>
    <row r="38" spans="1:6">
      <c r="A38" s="35">
        <v>5</v>
      </c>
      <c r="B38" s="45" t="s">
        <v>72</v>
      </c>
      <c r="C38" s="45" t="s">
        <v>72</v>
      </c>
      <c r="D38" s="37" t="s">
        <v>35</v>
      </c>
      <c r="E38" s="37">
        <v>21</v>
      </c>
      <c r="F38" s="42"/>
    </row>
    <row r="39" spans="1:6">
      <c r="A39" s="35">
        <v>6</v>
      </c>
      <c r="B39" s="45" t="s">
        <v>73</v>
      </c>
      <c r="C39" s="45" t="s">
        <v>74</v>
      </c>
      <c r="D39" s="37" t="s">
        <v>38</v>
      </c>
      <c r="E39" s="37">
        <v>1</v>
      </c>
      <c r="F39" s="50"/>
    </row>
    <row r="40" spans="1:6">
      <c r="A40" s="35">
        <v>7</v>
      </c>
      <c r="B40" s="45" t="s">
        <v>75</v>
      </c>
      <c r="C40" s="45" t="s">
        <v>76</v>
      </c>
      <c r="D40" s="37" t="s">
        <v>38</v>
      </c>
      <c r="E40" s="37">
        <v>1</v>
      </c>
      <c r="F40" s="50"/>
    </row>
    <row r="41" spans="1:6">
      <c r="A41" s="35"/>
      <c r="B41" s="45"/>
      <c r="C41" s="45"/>
      <c r="D41" s="37"/>
      <c r="E41" s="37"/>
      <c r="F41" s="50"/>
    </row>
    <row r="42" spans="1:6">
      <c r="A42" s="35"/>
      <c r="B42" s="45"/>
      <c r="C42" s="45"/>
      <c r="D42" s="37"/>
      <c r="E42" s="37"/>
      <c r="F42" s="50"/>
    </row>
    <row r="43" spans="1:6">
      <c r="A43" s="55"/>
      <c r="B43" s="56"/>
      <c r="C43" s="56"/>
      <c r="D43" s="37"/>
      <c r="E43" s="37"/>
      <c r="F43" s="50"/>
    </row>
  </sheetData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3"/>
  <sheetViews>
    <sheetView workbookViewId="0">
      <selection activeCell="A27" sqref="$A27:$XFD27"/>
    </sheetView>
  </sheetViews>
  <sheetFormatPr defaultColWidth="9" defaultRowHeight="13.5" outlineLevelCol="5"/>
  <cols>
    <col min="1" max="1" width="32.4" customWidth="1"/>
    <col min="2" max="2" width="27.6" customWidth="1"/>
    <col min="3" max="6" width="32.4" customWidth="1"/>
  </cols>
  <sheetData>
    <row r="1" ht="18.75" spans="1:6">
      <c r="A1" s="53" t="s">
        <v>1</v>
      </c>
      <c r="B1" s="53" t="s">
        <v>2</v>
      </c>
      <c r="C1" s="53" t="s">
        <v>3</v>
      </c>
      <c r="D1" s="53" t="s">
        <v>4</v>
      </c>
      <c r="E1" s="53" t="s">
        <v>5</v>
      </c>
      <c r="F1" s="53" t="s">
        <v>6</v>
      </c>
    </row>
    <row r="2" spans="1:6">
      <c r="A2" s="35">
        <v>1</v>
      </c>
      <c r="B2" s="36" t="s">
        <v>48</v>
      </c>
      <c r="C2" s="54" t="s">
        <v>49</v>
      </c>
      <c r="D2" s="37" t="s">
        <v>38</v>
      </c>
      <c r="E2" s="37">
        <v>1</v>
      </c>
      <c r="F2" s="42"/>
    </row>
    <row r="3" spans="1:6">
      <c r="A3" s="35">
        <v>2</v>
      </c>
      <c r="B3" s="36" t="s">
        <v>50</v>
      </c>
      <c r="C3" s="54" t="s">
        <v>51</v>
      </c>
      <c r="D3" s="37" t="s">
        <v>38</v>
      </c>
      <c r="E3" s="37">
        <v>1</v>
      </c>
      <c r="F3" s="42"/>
    </row>
    <row r="4" spans="1:6">
      <c r="A4" s="35">
        <v>3</v>
      </c>
      <c r="B4" s="36" t="s">
        <v>62</v>
      </c>
      <c r="C4" s="36" t="s">
        <v>53</v>
      </c>
      <c r="D4" s="37" t="s">
        <v>133</v>
      </c>
      <c r="E4" s="37">
        <v>1</v>
      </c>
      <c r="F4" s="50"/>
    </row>
    <row r="5" spans="1:6">
      <c r="A5" s="35">
        <v>4</v>
      </c>
      <c r="B5" s="36" t="s">
        <v>56</v>
      </c>
      <c r="C5" s="36" t="s">
        <v>53</v>
      </c>
      <c r="D5" s="37" t="s">
        <v>133</v>
      </c>
      <c r="E5" s="37">
        <v>6</v>
      </c>
      <c r="F5" s="42"/>
    </row>
    <row r="6" spans="1:6">
      <c r="A6" s="35">
        <v>5</v>
      </c>
      <c r="B6" s="36" t="s">
        <v>57</v>
      </c>
      <c r="C6" s="36" t="s">
        <v>53</v>
      </c>
      <c r="D6" s="37" t="s">
        <v>133</v>
      </c>
      <c r="E6" s="37">
        <v>4</v>
      </c>
      <c r="F6" s="50"/>
    </row>
    <row r="7" ht="36" spans="1:6">
      <c r="A7" s="35">
        <v>6</v>
      </c>
      <c r="B7" s="36" t="s">
        <v>154</v>
      </c>
      <c r="C7" s="36" t="s">
        <v>155</v>
      </c>
      <c r="D7" s="37" t="s">
        <v>35</v>
      </c>
      <c r="E7" s="37">
        <v>3</v>
      </c>
      <c r="F7" s="50"/>
    </row>
    <row r="8" spans="1:6">
      <c r="A8" s="35"/>
      <c r="B8" s="36"/>
      <c r="C8" s="36"/>
      <c r="D8" s="37"/>
      <c r="E8" s="37"/>
      <c r="F8" s="50"/>
    </row>
    <row r="9" spans="1:6">
      <c r="A9" s="35"/>
      <c r="B9" s="36"/>
      <c r="C9" s="36"/>
      <c r="D9" s="37"/>
      <c r="E9" s="37"/>
      <c r="F9" s="50"/>
    </row>
    <row r="10" spans="1:6">
      <c r="A10" s="55"/>
      <c r="B10" s="56"/>
      <c r="C10" s="56"/>
      <c r="D10" s="37"/>
      <c r="E10" s="37"/>
      <c r="F10" s="50"/>
    </row>
    <row r="11" spans="1:6">
      <c r="A11" s="35">
        <v>1</v>
      </c>
      <c r="B11" s="45" t="s">
        <v>70</v>
      </c>
      <c r="C11" s="45" t="s">
        <v>71</v>
      </c>
      <c r="D11" s="37" t="s">
        <v>38</v>
      </c>
      <c r="E11" s="37">
        <v>3</v>
      </c>
      <c r="F11" s="50"/>
    </row>
    <row r="12" ht="24" spans="1:6">
      <c r="A12" s="35">
        <v>2</v>
      </c>
      <c r="B12" s="45" t="s">
        <v>124</v>
      </c>
      <c r="C12" s="45" t="s">
        <v>125</v>
      </c>
      <c r="D12" s="37" t="s">
        <v>12</v>
      </c>
      <c r="E12" s="37">
        <v>5</v>
      </c>
      <c r="F12" s="42"/>
    </row>
    <row r="13" spans="1:6">
      <c r="A13" s="35">
        <v>3</v>
      </c>
      <c r="B13" s="45" t="s">
        <v>72</v>
      </c>
      <c r="C13" s="45" t="s">
        <v>72</v>
      </c>
      <c r="D13" s="37" t="s">
        <v>35</v>
      </c>
      <c r="E13" s="37">
        <v>6</v>
      </c>
      <c r="F13" s="50"/>
    </row>
    <row r="14" spans="1:6">
      <c r="A14" s="35">
        <v>4</v>
      </c>
      <c r="B14" s="45" t="s">
        <v>73</v>
      </c>
      <c r="C14" s="45" t="s">
        <v>74</v>
      </c>
      <c r="D14" s="37" t="s">
        <v>38</v>
      </c>
      <c r="E14" s="37">
        <v>1</v>
      </c>
      <c r="F14" s="50"/>
    </row>
    <row r="15" spans="1:6">
      <c r="A15" s="35">
        <v>5</v>
      </c>
      <c r="B15" s="45" t="s">
        <v>75</v>
      </c>
      <c r="C15" s="45" t="s">
        <v>76</v>
      </c>
      <c r="D15" s="37" t="s">
        <v>38</v>
      </c>
      <c r="E15" s="37">
        <v>1</v>
      </c>
      <c r="F15" s="50"/>
    </row>
    <row r="16" spans="1:6">
      <c r="A16" s="35"/>
      <c r="B16" s="45"/>
      <c r="C16" s="45"/>
      <c r="D16" s="37"/>
      <c r="E16" s="37"/>
      <c r="F16" s="50"/>
    </row>
    <row r="17" spans="1:6">
      <c r="A17" s="35"/>
      <c r="B17" s="45"/>
      <c r="C17" s="45"/>
      <c r="D17" s="37"/>
      <c r="E17" s="37"/>
      <c r="F17" s="50"/>
    </row>
    <row r="18" spans="1:6">
      <c r="A18" s="55"/>
      <c r="B18" s="56"/>
      <c r="C18" s="56"/>
      <c r="D18" s="37"/>
      <c r="E18" s="37"/>
      <c r="F18" s="50"/>
    </row>
    <row r="19" s="52" customFormat="1" spans="1:6">
      <c r="A19" s="57">
        <v>1</v>
      </c>
      <c r="B19" s="58" t="s">
        <v>151</v>
      </c>
      <c r="C19" s="58" t="s">
        <v>96</v>
      </c>
      <c r="D19" s="59" t="s">
        <v>38</v>
      </c>
      <c r="E19" s="59">
        <v>1</v>
      </c>
      <c r="F19" s="60"/>
    </row>
    <row r="20" s="52" customFormat="1" spans="1:6">
      <c r="A20" s="57">
        <v>2</v>
      </c>
      <c r="B20" s="58" t="s">
        <v>99</v>
      </c>
      <c r="C20" s="58" t="s">
        <v>100</v>
      </c>
      <c r="D20" s="59" t="s">
        <v>101</v>
      </c>
      <c r="E20" s="59">
        <v>3</v>
      </c>
      <c r="F20" s="60"/>
    </row>
    <row r="21" spans="1:6">
      <c r="A21" s="35">
        <v>3</v>
      </c>
      <c r="B21" s="36" t="s">
        <v>102</v>
      </c>
      <c r="C21" s="36" t="s">
        <v>103</v>
      </c>
      <c r="D21" s="37" t="s">
        <v>104</v>
      </c>
      <c r="E21" s="37">
        <v>1</v>
      </c>
      <c r="F21" s="50"/>
    </row>
    <row r="22" spans="1:6">
      <c r="A22" s="35">
        <v>4</v>
      </c>
      <c r="B22" s="36" t="s">
        <v>105</v>
      </c>
      <c r="C22" s="36" t="s">
        <v>106</v>
      </c>
      <c r="D22" s="37" t="s">
        <v>35</v>
      </c>
      <c r="E22" s="37">
        <v>1</v>
      </c>
      <c r="F22" s="42"/>
    </row>
    <row r="23" spans="1:6">
      <c r="A23" s="35">
        <v>5</v>
      </c>
      <c r="B23" s="36" t="s">
        <v>107</v>
      </c>
      <c r="C23" s="36" t="s">
        <v>107</v>
      </c>
      <c r="D23" s="37" t="s">
        <v>35</v>
      </c>
      <c r="E23" s="37">
        <f>E22</f>
        <v>1</v>
      </c>
      <c r="F23" s="50"/>
    </row>
    <row r="24" spans="1:6">
      <c r="A24" s="35">
        <v>6</v>
      </c>
      <c r="B24" s="36" t="s">
        <v>108</v>
      </c>
      <c r="C24" s="36" t="s">
        <v>108</v>
      </c>
      <c r="D24" s="37" t="s">
        <v>109</v>
      </c>
      <c r="E24" s="37">
        <f>E22*24</f>
        <v>24</v>
      </c>
      <c r="F24" s="50"/>
    </row>
    <row r="25" spans="1:6">
      <c r="A25" s="35">
        <v>7</v>
      </c>
      <c r="B25" s="36" t="s">
        <v>110</v>
      </c>
      <c r="C25" s="36" t="s">
        <v>110</v>
      </c>
      <c r="D25" s="37" t="s">
        <v>67</v>
      </c>
      <c r="E25" s="37">
        <v>100</v>
      </c>
      <c r="F25" s="50"/>
    </row>
    <row r="26" ht="24" spans="1:6">
      <c r="A26" s="35">
        <v>8</v>
      </c>
      <c r="B26" s="36" t="s">
        <v>111</v>
      </c>
      <c r="C26" s="36" t="s">
        <v>112</v>
      </c>
      <c r="D26" s="37" t="s">
        <v>35</v>
      </c>
      <c r="E26" s="37">
        <v>1</v>
      </c>
      <c r="F26" s="50"/>
    </row>
    <row r="27" spans="1:6">
      <c r="A27" s="35">
        <v>9</v>
      </c>
      <c r="B27" s="36" t="s">
        <v>117</v>
      </c>
      <c r="C27" s="36" t="s">
        <v>117</v>
      </c>
      <c r="D27" s="37" t="s">
        <v>109</v>
      </c>
      <c r="E27" s="37">
        <f>E26*2</f>
        <v>2</v>
      </c>
      <c r="F27" s="50"/>
    </row>
    <row r="28" spans="1:6">
      <c r="A28" s="35">
        <v>10</v>
      </c>
      <c r="B28" s="36" t="s">
        <v>118</v>
      </c>
      <c r="C28" s="36" t="s">
        <v>118</v>
      </c>
      <c r="D28" s="37" t="s">
        <v>67</v>
      </c>
      <c r="E28" s="37">
        <v>180</v>
      </c>
      <c r="F28" s="50"/>
    </row>
    <row r="29" spans="1:6">
      <c r="A29" s="35">
        <v>11</v>
      </c>
      <c r="B29" s="36" t="s">
        <v>119</v>
      </c>
      <c r="C29" s="36" t="s">
        <v>119</v>
      </c>
      <c r="D29" s="37" t="s">
        <v>67</v>
      </c>
      <c r="E29" s="37">
        <v>180</v>
      </c>
      <c r="F29" s="50"/>
    </row>
    <row r="30" spans="1:6">
      <c r="A30" s="35">
        <v>12</v>
      </c>
      <c r="B30" s="36" t="s">
        <v>120</v>
      </c>
      <c r="C30" s="36" t="s">
        <v>120</v>
      </c>
      <c r="D30" s="37" t="s">
        <v>67</v>
      </c>
      <c r="E30" s="37">
        <v>180</v>
      </c>
      <c r="F30" s="50"/>
    </row>
    <row r="31" spans="1:6">
      <c r="A31" s="35">
        <v>13</v>
      </c>
      <c r="B31" s="36" t="s">
        <v>121</v>
      </c>
      <c r="C31" s="36" t="s">
        <v>121</v>
      </c>
      <c r="D31" s="37" t="s">
        <v>67</v>
      </c>
      <c r="E31" s="37">
        <v>100</v>
      </c>
      <c r="F31" s="50"/>
    </row>
    <row r="32" spans="1:6">
      <c r="A32" s="35">
        <v>14</v>
      </c>
      <c r="B32" s="36" t="s">
        <v>137</v>
      </c>
      <c r="C32" s="36" t="s">
        <v>137</v>
      </c>
      <c r="D32" s="37" t="s">
        <v>67</v>
      </c>
      <c r="E32" s="37">
        <v>100</v>
      </c>
      <c r="F32" s="50"/>
    </row>
    <row r="33" spans="1:6">
      <c r="A33" s="39"/>
      <c r="B33" s="39"/>
      <c r="C33" s="39"/>
      <c r="D33" s="39"/>
      <c r="E33" s="39"/>
      <c r="F33" s="61"/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5"/>
  <sheetViews>
    <sheetView workbookViewId="0">
      <selection activeCell="A15" sqref="$A15:$XFD15"/>
    </sheetView>
  </sheetViews>
  <sheetFormatPr defaultColWidth="35.2583333333333" defaultRowHeight="12"/>
  <cols>
    <col min="1" max="1" width="10.2583333333333" style="2" customWidth="1"/>
    <col min="2" max="2" width="16.8583333333333" style="2" customWidth="1"/>
    <col min="3" max="3" width="28.4" style="2" customWidth="1"/>
    <col min="4" max="4" width="5.73333333333333" style="2" customWidth="1"/>
    <col min="5" max="5" width="9.85833333333333" style="2" customWidth="1"/>
    <col min="6" max="6" width="9.85833333333333" style="4" customWidth="1"/>
    <col min="7" max="7" width="8.14166666666667" style="4" customWidth="1"/>
    <col min="8" max="9" width="9.85833333333333" style="4" customWidth="1"/>
    <col min="10" max="10" width="10" style="2" customWidth="1"/>
    <col min="11" max="11" width="14.7333333333333" style="4" customWidth="1"/>
    <col min="12" max="12" width="35.2583333333333" style="2" customWidth="1"/>
    <col min="13" max="16384" width="35.2583333333333" style="2"/>
  </cols>
  <sheetData>
    <row r="1" s="1" customFormat="1" ht="24" spans="1:11">
      <c r="A1" s="34" t="s">
        <v>1</v>
      </c>
      <c r="B1" s="34" t="s">
        <v>2</v>
      </c>
      <c r="C1" s="34" t="s">
        <v>3</v>
      </c>
      <c r="D1" s="34" t="s">
        <v>4</v>
      </c>
      <c r="E1" s="34" t="s">
        <v>164</v>
      </c>
      <c r="F1" s="34" t="s">
        <v>165</v>
      </c>
      <c r="G1" s="34" t="s">
        <v>166</v>
      </c>
      <c r="H1" s="34" t="s">
        <v>167</v>
      </c>
      <c r="I1" s="34" t="s">
        <v>168</v>
      </c>
      <c r="J1" s="34" t="s">
        <v>156</v>
      </c>
      <c r="K1" s="34" t="s">
        <v>157</v>
      </c>
    </row>
    <row r="2" ht="37.25" customHeight="1" spans="1:11">
      <c r="A2" s="35">
        <v>1</v>
      </c>
      <c r="B2" s="36" t="s">
        <v>95</v>
      </c>
      <c r="C2" s="36" t="s">
        <v>96</v>
      </c>
      <c r="D2" s="37" t="s">
        <v>38</v>
      </c>
      <c r="E2" s="37">
        <v>8</v>
      </c>
      <c r="F2" s="37">
        <v>6</v>
      </c>
      <c r="G2" s="37">
        <v>6</v>
      </c>
      <c r="H2" s="37">
        <v>1</v>
      </c>
      <c r="I2" s="37">
        <f>E2+F2+G2+H2</f>
        <v>21</v>
      </c>
      <c r="J2" s="48"/>
      <c r="K2" s="49">
        <v>44825</v>
      </c>
    </row>
    <row r="3" customFormat="1" ht="24" spans="1:11">
      <c r="A3" s="35">
        <v>2</v>
      </c>
      <c r="B3" s="36" t="s">
        <v>169</v>
      </c>
      <c r="C3" s="36" t="s">
        <v>170</v>
      </c>
      <c r="D3" s="37" t="s">
        <v>35</v>
      </c>
      <c r="E3" s="37">
        <v>8</v>
      </c>
      <c r="F3" s="37">
        <v>6</v>
      </c>
      <c r="G3" s="37">
        <v>6</v>
      </c>
      <c r="H3" s="37">
        <v>1</v>
      </c>
      <c r="I3" s="37">
        <f t="shared" ref="I3:I11" si="0">E3+F3+G3+H3</f>
        <v>21</v>
      </c>
      <c r="J3" s="48"/>
      <c r="K3" s="49">
        <v>44825</v>
      </c>
    </row>
    <row r="4" customFormat="1" ht="13.5" spans="1:11">
      <c r="A4" s="35">
        <v>3</v>
      </c>
      <c r="B4" s="36" t="s">
        <v>107</v>
      </c>
      <c r="C4" s="36" t="s">
        <v>107</v>
      </c>
      <c r="D4" s="37" t="s">
        <v>35</v>
      </c>
      <c r="E4" s="37">
        <f>E3</f>
        <v>8</v>
      </c>
      <c r="F4" s="37">
        <v>6</v>
      </c>
      <c r="G4" s="37">
        <v>6</v>
      </c>
      <c r="H4" s="37">
        <v>1</v>
      </c>
      <c r="I4" s="37">
        <f t="shared" si="0"/>
        <v>21</v>
      </c>
      <c r="J4" s="48"/>
      <c r="K4" s="49">
        <v>44825</v>
      </c>
    </row>
    <row r="5" customFormat="1" ht="13.5" spans="1:11">
      <c r="A5" s="35">
        <v>4</v>
      </c>
      <c r="B5" s="36" t="s">
        <v>110</v>
      </c>
      <c r="C5" s="36" t="s">
        <v>110</v>
      </c>
      <c r="D5" s="37" t="s">
        <v>67</v>
      </c>
      <c r="E5" s="37">
        <v>800</v>
      </c>
      <c r="F5" s="37">
        <v>600</v>
      </c>
      <c r="G5" s="37">
        <v>600</v>
      </c>
      <c r="H5" s="37">
        <v>100</v>
      </c>
      <c r="I5" s="37">
        <f t="shared" si="0"/>
        <v>2100</v>
      </c>
      <c r="J5" s="48"/>
      <c r="K5" s="49">
        <v>44825</v>
      </c>
    </row>
    <row r="6" customFormat="1" ht="24" spans="1:11">
      <c r="A6" s="35">
        <v>5</v>
      </c>
      <c r="B6" s="36" t="s">
        <v>111</v>
      </c>
      <c r="C6" s="36" t="s">
        <v>112</v>
      </c>
      <c r="D6" s="37" t="s">
        <v>35</v>
      </c>
      <c r="E6" s="37">
        <v>8</v>
      </c>
      <c r="F6" s="37">
        <v>6</v>
      </c>
      <c r="G6" s="37">
        <v>6</v>
      </c>
      <c r="H6" s="37">
        <v>1</v>
      </c>
      <c r="I6" s="37">
        <f t="shared" si="0"/>
        <v>21</v>
      </c>
      <c r="J6" s="48"/>
      <c r="K6" s="49">
        <v>44825</v>
      </c>
    </row>
    <row r="7" customFormat="1" ht="24" spans="1:11">
      <c r="A7" s="35">
        <v>6</v>
      </c>
      <c r="B7" s="36" t="s">
        <v>113</v>
      </c>
      <c r="C7" s="36" t="s">
        <v>114</v>
      </c>
      <c r="D7" s="37" t="s">
        <v>35</v>
      </c>
      <c r="E7" s="37">
        <v>3</v>
      </c>
      <c r="F7" s="37">
        <v>2</v>
      </c>
      <c r="G7" s="37">
        <v>2</v>
      </c>
      <c r="H7" s="37">
        <v>0</v>
      </c>
      <c r="I7" s="37">
        <f t="shared" si="0"/>
        <v>7</v>
      </c>
      <c r="J7" s="48"/>
      <c r="K7" s="49">
        <v>44825</v>
      </c>
    </row>
    <row r="8" s="33" customFormat="1" ht="24" spans="1:11">
      <c r="A8" s="35">
        <v>7</v>
      </c>
      <c r="B8" s="36" t="s">
        <v>117</v>
      </c>
      <c r="C8" s="36" t="s">
        <v>117</v>
      </c>
      <c r="D8" s="37" t="s">
        <v>109</v>
      </c>
      <c r="E8" s="37">
        <f>16</f>
        <v>16</v>
      </c>
      <c r="F8" s="37">
        <v>12</v>
      </c>
      <c r="G8" s="37">
        <v>12</v>
      </c>
      <c r="H8" s="37">
        <v>2</v>
      </c>
      <c r="I8" s="37">
        <f t="shared" si="0"/>
        <v>42</v>
      </c>
      <c r="J8" s="50"/>
      <c r="K8" s="49">
        <v>44825</v>
      </c>
    </row>
    <row r="9" customFormat="1" ht="24" spans="1:11">
      <c r="A9" s="35">
        <v>8</v>
      </c>
      <c r="B9" s="36" t="s">
        <v>108</v>
      </c>
      <c r="C9" s="36" t="s">
        <v>108</v>
      </c>
      <c r="D9" s="37" t="s">
        <v>109</v>
      </c>
      <c r="E9" s="37">
        <v>192</v>
      </c>
      <c r="F9" s="37">
        <v>144</v>
      </c>
      <c r="G9" s="37">
        <v>144</v>
      </c>
      <c r="H9" s="37">
        <v>48</v>
      </c>
      <c r="I9" s="37">
        <f t="shared" si="0"/>
        <v>528</v>
      </c>
      <c r="J9" s="48"/>
      <c r="K9" s="49">
        <v>44825</v>
      </c>
    </row>
    <row r="10" customFormat="1" ht="13.5" spans="1:11">
      <c r="A10" s="35">
        <v>9</v>
      </c>
      <c r="B10" s="36" t="s">
        <v>171</v>
      </c>
      <c r="C10" s="36"/>
      <c r="D10" s="37" t="s">
        <v>35</v>
      </c>
      <c r="E10" s="37">
        <v>4</v>
      </c>
      <c r="F10" s="37">
        <v>1</v>
      </c>
      <c r="G10" s="37">
        <v>2</v>
      </c>
      <c r="H10" s="37">
        <v>1</v>
      </c>
      <c r="I10" s="37">
        <f t="shared" si="0"/>
        <v>8</v>
      </c>
      <c r="J10" s="48"/>
      <c r="K10" s="49">
        <v>44825</v>
      </c>
    </row>
    <row r="11" customFormat="1" ht="13.5" spans="1:11">
      <c r="A11" s="35">
        <v>10</v>
      </c>
      <c r="B11" s="36" t="s">
        <v>172</v>
      </c>
      <c r="C11" s="36" t="s">
        <v>173</v>
      </c>
      <c r="D11" s="37" t="s">
        <v>35</v>
      </c>
      <c r="E11" s="37">
        <v>8</v>
      </c>
      <c r="F11" s="37">
        <v>2</v>
      </c>
      <c r="G11" s="37">
        <v>2</v>
      </c>
      <c r="H11" s="37">
        <v>1</v>
      </c>
      <c r="I11" s="37">
        <f t="shared" si="0"/>
        <v>13</v>
      </c>
      <c r="J11" s="48"/>
      <c r="K11" s="49">
        <v>44825</v>
      </c>
    </row>
    <row r="12" customFormat="1" ht="13.5" spans="1:11">
      <c r="A12" s="35"/>
      <c r="B12" s="36"/>
      <c r="C12" s="36"/>
      <c r="D12" s="37"/>
      <c r="E12" s="38"/>
      <c r="F12" s="38"/>
      <c r="G12" s="39"/>
      <c r="H12" s="39"/>
      <c r="I12" s="39"/>
      <c r="J12" s="51"/>
      <c r="K12" s="49"/>
    </row>
    <row r="13" customFormat="1" ht="13.5" spans="1:11">
      <c r="A13" s="35"/>
      <c r="B13" s="36"/>
      <c r="C13" s="36"/>
      <c r="D13" s="37"/>
      <c r="E13" s="37"/>
      <c r="F13" s="37"/>
      <c r="G13" s="39"/>
      <c r="H13" s="39"/>
      <c r="I13" s="39"/>
      <c r="J13" s="48"/>
      <c r="K13" s="49"/>
    </row>
    <row r="14" customFormat="1" ht="13.5" spans="1:11">
      <c r="A14" s="35"/>
      <c r="B14" s="36"/>
      <c r="C14" s="36"/>
      <c r="D14" s="37"/>
      <c r="E14" s="37"/>
      <c r="F14" s="37"/>
      <c r="G14" s="39"/>
      <c r="H14" s="39"/>
      <c r="I14" s="39"/>
      <c r="J14" s="48"/>
      <c r="K14" s="49"/>
    </row>
    <row r="15" customFormat="1" ht="13.5" spans="1:10">
      <c r="A15" s="35"/>
      <c r="B15" s="36" t="s">
        <v>142</v>
      </c>
      <c r="C15" s="36" t="s">
        <v>143</v>
      </c>
      <c r="D15" s="37" t="s">
        <v>38</v>
      </c>
      <c r="E15" s="37">
        <v>0</v>
      </c>
      <c r="F15" s="37">
        <v>2</v>
      </c>
      <c r="G15" s="40">
        <v>0</v>
      </c>
      <c r="H15" s="40">
        <v>0</v>
      </c>
      <c r="I15" s="40">
        <v>2</v>
      </c>
      <c r="J15" s="48"/>
    </row>
    <row r="16" ht="37.25" customHeight="1" spans="1:10">
      <c r="A16" s="35">
        <v>2</v>
      </c>
      <c r="B16" s="36" t="s">
        <v>97</v>
      </c>
      <c r="C16" s="36" t="s">
        <v>98</v>
      </c>
      <c r="D16" s="37" t="s">
        <v>38</v>
      </c>
      <c r="E16" s="37">
        <v>1</v>
      </c>
      <c r="F16" s="37">
        <v>1</v>
      </c>
      <c r="G16" s="37">
        <v>1</v>
      </c>
      <c r="H16" s="37">
        <v>0</v>
      </c>
      <c r="I16" s="37">
        <v>3</v>
      </c>
      <c r="J16" s="48"/>
    </row>
    <row r="17" ht="37.25" customHeight="1" spans="1:10">
      <c r="A17" s="35">
        <v>3</v>
      </c>
      <c r="B17" s="36" t="s">
        <v>99</v>
      </c>
      <c r="C17" s="36" t="s">
        <v>100</v>
      </c>
      <c r="D17" s="37" t="s">
        <v>101</v>
      </c>
      <c r="E17" s="37">
        <v>18</v>
      </c>
      <c r="F17" s="37">
        <v>16</v>
      </c>
      <c r="G17" s="37">
        <v>12</v>
      </c>
      <c r="H17" s="37">
        <v>3</v>
      </c>
      <c r="I17" s="37">
        <v>49</v>
      </c>
      <c r="J17" s="48" t="s">
        <v>174</v>
      </c>
    </row>
    <row r="18" spans="1:10">
      <c r="A18" s="35">
        <v>12</v>
      </c>
      <c r="B18" s="36" t="s">
        <v>121</v>
      </c>
      <c r="C18" s="36" t="s">
        <v>137</v>
      </c>
      <c r="D18" s="37" t="s">
        <v>67</v>
      </c>
      <c r="E18" s="37">
        <v>1000</v>
      </c>
      <c r="F18" s="37">
        <v>585</v>
      </c>
      <c r="G18" s="37">
        <v>500</v>
      </c>
      <c r="H18" s="37">
        <v>100</v>
      </c>
      <c r="I18" s="37">
        <v>2185</v>
      </c>
      <c r="J18" s="48" t="s">
        <v>159</v>
      </c>
    </row>
    <row r="19" customFormat="1" ht="13.5" spans="1:11">
      <c r="A19" s="35">
        <v>12</v>
      </c>
      <c r="B19" s="36" t="s">
        <v>121</v>
      </c>
      <c r="C19" s="36"/>
      <c r="D19" s="37"/>
      <c r="E19" s="37"/>
      <c r="F19" s="37"/>
      <c r="G19" s="37"/>
      <c r="H19" s="37"/>
      <c r="I19" s="37"/>
      <c r="J19" s="48"/>
      <c r="K19" s="4"/>
    </row>
    <row r="20" s="33" customFormat="1" spans="1:11">
      <c r="A20" s="35">
        <v>13</v>
      </c>
      <c r="B20" s="36" t="s">
        <v>118</v>
      </c>
      <c r="C20" s="36" t="s">
        <v>118</v>
      </c>
      <c r="D20" s="37" t="s">
        <v>67</v>
      </c>
      <c r="E20" s="37">
        <f>200</f>
        <v>200</v>
      </c>
      <c r="F20" s="37"/>
      <c r="G20" s="37"/>
      <c r="H20" s="37"/>
      <c r="I20" s="37"/>
      <c r="J20" s="50"/>
      <c r="K20" s="49">
        <v>44825</v>
      </c>
    </row>
    <row r="21" s="33" customFormat="1" spans="1:11">
      <c r="A21" s="35">
        <v>14</v>
      </c>
      <c r="B21" s="36" t="s">
        <v>160</v>
      </c>
      <c r="C21" s="36">
        <v>20</v>
      </c>
      <c r="D21" s="37" t="s">
        <v>67</v>
      </c>
      <c r="E21" s="37">
        <v>200</v>
      </c>
      <c r="F21" s="37"/>
      <c r="G21" s="37"/>
      <c r="H21" s="37"/>
      <c r="I21" s="37"/>
      <c r="J21" s="50"/>
      <c r="K21" s="49">
        <v>44825</v>
      </c>
    </row>
    <row r="22" spans="1:11">
      <c r="A22" s="35">
        <v>15</v>
      </c>
      <c r="B22" s="36" t="s">
        <v>161</v>
      </c>
      <c r="C22" s="41">
        <v>86</v>
      </c>
      <c r="D22" s="37" t="s">
        <v>35</v>
      </c>
      <c r="E22" s="37">
        <v>200</v>
      </c>
      <c r="F22" s="37"/>
      <c r="G22" s="37"/>
      <c r="H22" s="37"/>
      <c r="I22" s="37"/>
      <c r="J22" s="48"/>
      <c r="K22" s="49">
        <v>44825</v>
      </c>
    </row>
    <row r="26" ht="84" spans="1:10">
      <c r="A26" s="35">
        <v>1</v>
      </c>
      <c r="B26" s="36" t="s">
        <v>36</v>
      </c>
      <c r="C26" s="42" t="s">
        <v>37</v>
      </c>
      <c r="D26" s="37" t="s">
        <v>38</v>
      </c>
      <c r="E26" s="37">
        <f>2-1</f>
        <v>1</v>
      </c>
      <c r="F26" s="37"/>
      <c r="G26" s="37"/>
      <c r="H26" s="37"/>
      <c r="I26" s="37"/>
      <c r="J26" s="48"/>
    </row>
    <row r="27" spans="1:10">
      <c r="A27" s="35">
        <v>2</v>
      </c>
      <c r="B27" s="36" t="s">
        <v>39</v>
      </c>
      <c r="C27" s="36" t="s">
        <v>39</v>
      </c>
      <c r="D27" s="37" t="s">
        <v>38</v>
      </c>
      <c r="E27" s="37">
        <v>1</v>
      </c>
      <c r="F27" s="37"/>
      <c r="G27" s="37"/>
      <c r="H27" s="37"/>
      <c r="I27" s="37"/>
      <c r="J27" s="48"/>
    </row>
    <row r="28" spans="1:10">
      <c r="A28" s="35">
        <v>3</v>
      </c>
      <c r="B28" s="36" t="s">
        <v>40</v>
      </c>
      <c r="C28" s="36" t="s">
        <v>40</v>
      </c>
      <c r="D28" s="37" t="s">
        <v>41</v>
      </c>
      <c r="E28" s="37">
        <f>24-12</f>
        <v>12</v>
      </c>
      <c r="F28" s="37"/>
      <c r="G28" s="37"/>
      <c r="H28" s="37"/>
      <c r="I28" s="37"/>
      <c r="J28" s="48"/>
    </row>
    <row r="29" ht="24" spans="1:11">
      <c r="A29" s="35">
        <v>4</v>
      </c>
      <c r="B29" s="36" t="s">
        <v>52</v>
      </c>
      <c r="C29" s="36" t="s">
        <v>53</v>
      </c>
      <c r="D29" s="37" t="s">
        <v>38</v>
      </c>
      <c r="E29" s="43">
        <v>1</v>
      </c>
      <c r="F29" s="43"/>
      <c r="G29" s="43"/>
      <c r="H29" s="43"/>
      <c r="I29" s="43"/>
      <c r="J29" s="48"/>
      <c r="K29" s="49">
        <v>44827</v>
      </c>
    </row>
    <row r="30" ht="24" spans="1:11">
      <c r="A30" s="35">
        <v>5</v>
      </c>
      <c r="B30" s="36" t="s">
        <v>54</v>
      </c>
      <c r="C30" s="36" t="s">
        <v>53</v>
      </c>
      <c r="D30" s="37" t="s">
        <v>38</v>
      </c>
      <c r="E30" s="43">
        <v>2</v>
      </c>
      <c r="F30" s="43"/>
      <c r="G30" s="43"/>
      <c r="H30" s="43"/>
      <c r="I30" s="43"/>
      <c r="J30" s="48"/>
      <c r="K30" s="49">
        <v>44827</v>
      </c>
    </row>
    <row r="31" ht="24" spans="1:11">
      <c r="A31" s="35">
        <v>6</v>
      </c>
      <c r="B31" s="36" t="s">
        <v>55</v>
      </c>
      <c r="C31" s="36" t="s">
        <v>53</v>
      </c>
      <c r="D31" s="37" t="s">
        <v>38</v>
      </c>
      <c r="E31" s="43">
        <f>6+2</f>
        <v>8</v>
      </c>
      <c r="F31" s="43"/>
      <c r="G31" s="43"/>
      <c r="H31" s="43"/>
      <c r="I31" s="43"/>
      <c r="J31" s="48"/>
      <c r="K31" s="49">
        <v>44827</v>
      </c>
    </row>
    <row r="32" ht="24" spans="1:11">
      <c r="A32" s="35">
        <v>7</v>
      </c>
      <c r="B32" s="36" t="s">
        <v>56</v>
      </c>
      <c r="C32" s="36" t="s">
        <v>53</v>
      </c>
      <c r="D32" s="37" t="s">
        <v>38</v>
      </c>
      <c r="E32" s="43">
        <f>57-16</f>
        <v>41</v>
      </c>
      <c r="F32" s="43"/>
      <c r="G32" s="43"/>
      <c r="H32" s="43"/>
      <c r="I32" s="43"/>
      <c r="J32" s="48"/>
      <c r="K32" s="49">
        <v>44827</v>
      </c>
    </row>
    <row r="33" ht="24" spans="1:11">
      <c r="A33" s="35">
        <v>8</v>
      </c>
      <c r="B33" s="36" t="s">
        <v>57</v>
      </c>
      <c r="C33" s="36" t="s">
        <v>53</v>
      </c>
      <c r="D33" s="37" t="s">
        <v>38</v>
      </c>
      <c r="E33" s="43">
        <v>32</v>
      </c>
      <c r="F33" s="43"/>
      <c r="G33" s="43"/>
      <c r="H33" s="43"/>
      <c r="I33" s="43"/>
      <c r="J33" s="48"/>
      <c r="K33" s="49">
        <v>44827</v>
      </c>
    </row>
    <row r="34" ht="24" spans="1:11">
      <c r="A34" s="35">
        <v>9</v>
      </c>
      <c r="B34" s="36" t="s">
        <v>62</v>
      </c>
      <c r="C34" s="36" t="s">
        <v>53</v>
      </c>
      <c r="D34" s="37" t="s">
        <v>38</v>
      </c>
      <c r="E34" s="43">
        <v>1</v>
      </c>
      <c r="F34" s="44"/>
      <c r="G34" s="44"/>
      <c r="H34" s="44"/>
      <c r="I34" s="44"/>
      <c r="K34" s="49">
        <v>44827</v>
      </c>
    </row>
    <row r="36" spans="1:11">
      <c r="A36" s="35">
        <v>1</v>
      </c>
      <c r="B36" s="36" t="s">
        <v>70</v>
      </c>
      <c r="C36" s="45" t="s">
        <v>71</v>
      </c>
      <c r="D36" s="37" t="s">
        <v>12</v>
      </c>
      <c r="E36" s="37">
        <v>1</v>
      </c>
      <c r="F36" s="46"/>
      <c r="G36" s="46"/>
      <c r="H36" s="46"/>
      <c r="I36" s="46"/>
      <c r="J36" s="46" t="s">
        <v>162</v>
      </c>
      <c r="K36" s="49">
        <v>44827</v>
      </c>
    </row>
    <row r="37" spans="1:11">
      <c r="A37" s="35">
        <v>2</v>
      </c>
      <c r="B37" s="45" t="s">
        <v>72</v>
      </c>
      <c r="C37" s="45" t="s">
        <v>72</v>
      </c>
      <c r="D37" s="37" t="s">
        <v>35</v>
      </c>
      <c r="E37" s="37">
        <v>2</v>
      </c>
      <c r="F37" s="47"/>
      <c r="G37" s="47"/>
      <c r="H37" s="47"/>
      <c r="I37" s="47"/>
      <c r="J37" s="47"/>
      <c r="K37" s="49">
        <v>44827</v>
      </c>
    </row>
    <row r="38" spans="1:11">
      <c r="A38" s="35">
        <v>3</v>
      </c>
      <c r="B38" s="45" t="s">
        <v>73</v>
      </c>
      <c r="C38" s="45" t="s">
        <v>74</v>
      </c>
      <c r="D38" s="37" t="s">
        <v>38</v>
      </c>
      <c r="E38" s="37">
        <v>2</v>
      </c>
      <c r="F38" s="47"/>
      <c r="G38" s="47"/>
      <c r="H38" s="47"/>
      <c r="I38" s="47"/>
      <c r="J38" s="47"/>
      <c r="K38" s="49">
        <v>44827</v>
      </c>
    </row>
    <row r="39" spans="1:11">
      <c r="A39" s="35">
        <v>4</v>
      </c>
      <c r="B39" s="45" t="s">
        <v>75</v>
      </c>
      <c r="C39" s="45" t="s">
        <v>76</v>
      </c>
      <c r="D39" s="37" t="s">
        <v>38</v>
      </c>
      <c r="E39" s="37">
        <v>2</v>
      </c>
      <c r="F39" s="38"/>
      <c r="G39" s="38"/>
      <c r="H39" s="38"/>
      <c r="I39" s="38"/>
      <c r="J39" s="38"/>
      <c r="K39" s="49">
        <v>44827</v>
      </c>
    </row>
    <row r="41" spans="1:11">
      <c r="A41" s="35">
        <v>1</v>
      </c>
      <c r="B41" s="45" t="s">
        <v>70</v>
      </c>
      <c r="C41" s="45" t="s">
        <v>71</v>
      </c>
      <c r="D41" s="37" t="s">
        <v>38</v>
      </c>
      <c r="E41" s="37">
        <v>3</v>
      </c>
      <c r="F41" s="46"/>
      <c r="G41" s="46"/>
      <c r="H41" s="46"/>
      <c r="I41" s="46"/>
      <c r="J41" s="46" t="s">
        <v>163</v>
      </c>
      <c r="K41" s="49">
        <v>44827</v>
      </c>
    </row>
    <row r="42" ht="36" spans="1:11">
      <c r="A42" s="35">
        <v>2</v>
      </c>
      <c r="B42" s="45" t="s">
        <v>124</v>
      </c>
      <c r="C42" s="45" t="s">
        <v>125</v>
      </c>
      <c r="D42" s="37" t="s">
        <v>12</v>
      </c>
      <c r="E42" s="37">
        <v>5</v>
      </c>
      <c r="F42" s="47"/>
      <c r="G42" s="47"/>
      <c r="H42" s="47"/>
      <c r="I42" s="47"/>
      <c r="J42" s="47"/>
      <c r="K42" s="49">
        <v>44827</v>
      </c>
    </row>
    <row r="43" spans="1:11">
      <c r="A43" s="35">
        <v>3</v>
      </c>
      <c r="B43" s="45" t="s">
        <v>72</v>
      </c>
      <c r="C43" s="45" t="s">
        <v>72</v>
      </c>
      <c r="D43" s="37" t="s">
        <v>35</v>
      </c>
      <c r="E43" s="37">
        <v>6</v>
      </c>
      <c r="F43" s="47"/>
      <c r="G43" s="47"/>
      <c r="H43" s="47"/>
      <c r="I43" s="47"/>
      <c r="J43" s="47"/>
      <c r="K43" s="49">
        <v>44827</v>
      </c>
    </row>
    <row r="44" spans="1:11">
      <c r="A44" s="35">
        <v>4</v>
      </c>
      <c r="B44" s="45" t="s">
        <v>73</v>
      </c>
      <c r="C44" s="45" t="s">
        <v>74</v>
      </c>
      <c r="D44" s="37" t="s">
        <v>38</v>
      </c>
      <c r="E44" s="37">
        <v>1</v>
      </c>
      <c r="F44" s="47"/>
      <c r="G44" s="47"/>
      <c r="H44" s="47"/>
      <c r="I44" s="47"/>
      <c r="J44" s="47"/>
      <c r="K44" s="49">
        <v>44827</v>
      </c>
    </row>
    <row r="45" spans="1:11">
      <c r="A45" s="35">
        <v>5</v>
      </c>
      <c r="B45" s="45" t="s">
        <v>75</v>
      </c>
      <c r="C45" s="45" t="s">
        <v>76</v>
      </c>
      <c r="D45" s="37" t="s">
        <v>38</v>
      </c>
      <c r="E45" s="37">
        <v>1</v>
      </c>
      <c r="F45" s="38"/>
      <c r="G45" s="38"/>
      <c r="H45" s="38"/>
      <c r="I45" s="38"/>
      <c r="J45" s="38"/>
      <c r="K45" s="49">
        <v>44827</v>
      </c>
    </row>
  </sheetData>
  <mergeCells count="2">
    <mergeCell ref="J36:J39"/>
    <mergeCell ref="J41:J45"/>
  </mergeCell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8"/>
  <sheetViews>
    <sheetView tabSelected="1" workbookViewId="0">
      <selection activeCell="J19" sqref="J19"/>
    </sheetView>
  </sheetViews>
  <sheetFormatPr defaultColWidth="35.2583333333333" defaultRowHeight="36" customHeight="1"/>
  <cols>
    <col min="1" max="1" width="8.75" style="2" customWidth="1"/>
    <col min="2" max="2" width="19.45" style="2" customWidth="1"/>
    <col min="3" max="3" width="24.8583333333333" style="3" customWidth="1"/>
    <col min="4" max="4" width="5.73333333333333" style="2" customWidth="1"/>
    <col min="5" max="5" width="9.85833333333333" style="2" hidden="1" customWidth="1"/>
    <col min="6" max="6" width="9.85833333333333" style="4" hidden="1" customWidth="1"/>
    <col min="7" max="7" width="8.14166666666667" style="4" hidden="1" customWidth="1"/>
    <col min="8" max="8" width="9.85833333333333" style="4" hidden="1" customWidth="1"/>
    <col min="9" max="9" width="9.85833333333333" style="4" customWidth="1"/>
    <col min="10" max="10" width="14" style="5" customWidth="1"/>
    <col min="11" max="11" width="14.1416666666667" style="5" customWidth="1"/>
    <col min="12" max="12" width="16.8583333333333" style="6" customWidth="1"/>
    <col min="13" max="16381" width="35.2583333333333" style="2" customWidth="1"/>
    <col min="16382" max="16384" width="35.2583333333333" style="2"/>
  </cols>
  <sheetData>
    <row r="1" customHeight="1" spans="1:12">
      <c r="A1" s="7" t="s">
        <v>175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customFormat="1" ht="30" customHeight="1" spans="1:12">
      <c r="A2" s="8" t="s">
        <v>2</v>
      </c>
      <c r="B2" s="9" t="s">
        <v>176</v>
      </c>
      <c r="C2" s="10"/>
      <c r="D2" s="10"/>
      <c r="E2" s="10"/>
      <c r="F2" s="10"/>
      <c r="G2" s="10"/>
      <c r="H2" s="10"/>
      <c r="I2" s="10"/>
      <c r="J2" s="10"/>
      <c r="K2" s="10"/>
      <c r="L2" s="23"/>
    </row>
    <row r="3" s="1" customFormat="1" customHeight="1" spans="1:12">
      <c r="A3" s="11" t="s">
        <v>1</v>
      </c>
      <c r="B3" s="11" t="s">
        <v>177</v>
      </c>
      <c r="C3" s="12" t="s">
        <v>178</v>
      </c>
      <c r="D3" s="11" t="s">
        <v>4</v>
      </c>
      <c r="E3" s="11" t="s">
        <v>164</v>
      </c>
      <c r="F3" s="11" t="s">
        <v>165</v>
      </c>
      <c r="G3" s="11" t="s">
        <v>166</v>
      </c>
      <c r="H3" s="11" t="s">
        <v>167</v>
      </c>
      <c r="I3" s="11" t="s">
        <v>5</v>
      </c>
      <c r="J3" s="24" t="s">
        <v>179</v>
      </c>
      <c r="K3" s="24" t="s">
        <v>180</v>
      </c>
      <c r="L3" s="24" t="s">
        <v>181</v>
      </c>
    </row>
    <row r="4" s="1" customFormat="1" customHeight="1" spans="1:12">
      <c r="A4" s="13">
        <v>1</v>
      </c>
      <c r="B4" s="13" t="s">
        <v>182</v>
      </c>
      <c r="C4" s="13" t="s">
        <v>183</v>
      </c>
      <c r="D4" s="13" t="s">
        <v>38</v>
      </c>
      <c r="E4" s="13"/>
      <c r="F4" s="13"/>
      <c r="G4" s="13"/>
      <c r="H4" s="13"/>
      <c r="I4" s="13">
        <v>1</v>
      </c>
      <c r="J4" s="13"/>
      <c r="K4" s="13"/>
      <c r="L4" s="25" t="s">
        <v>184</v>
      </c>
    </row>
    <row r="5" s="1" customFormat="1" customHeight="1" spans="1:12">
      <c r="A5" s="13">
        <v>2</v>
      </c>
      <c r="B5" s="13" t="s">
        <v>185</v>
      </c>
      <c r="C5" s="13" t="s">
        <v>186</v>
      </c>
      <c r="D5" s="13" t="s">
        <v>35</v>
      </c>
      <c r="E5" s="13"/>
      <c r="F5" s="13"/>
      <c r="G5" s="13"/>
      <c r="H5" s="13"/>
      <c r="I5" s="13">
        <v>8</v>
      </c>
      <c r="J5" s="13"/>
      <c r="K5" s="13"/>
      <c r="L5" s="26"/>
    </row>
    <row r="6" s="1" customFormat="1" customHeight="1" spans="1:12">
      <c r="A6" s="13">
        <v>3</v>
      </c>
      <c r="B6" s="13" t="s">
        <v>187</v>
      </c>
      <c r="C6" s="13" t="s">
        <v>188</v>
      </c>
      <c r="D6" s="13" t="s">
        <v>35</v>
      </c>
      <c r="E6" s="13"/>
      <c r="F6" s="13"/>
      <c r="G6" s="13"/>
      <c r="H6" s="13"/>
      <c r="I6" s="13">
        <v>20</v>
      </c>
      <c r="J6" s="13"/>
      <c r="K6" s="13"/>
      <c r="L6" s="26"/>
    </row>
    <row r="7" s="1" customFormat="1" customHeight="1" spans="1:12">
      <c r="A7" s="13">
        <v>4</v>
      </c>
      <c r="B7" s="13" t="s">
        <v>189</v>
      </c>
      <c r="C7" s="13" t="s">
        <v>190</v>
      </c>
      <c r="D7" s="13" t="s">
        <v>38</v>
      </c>
      <c r="E7" s="13"/>
      <c r="F7" s="13"/>
      <c r="G7" s="13"/>
      <c r="H7" s="13"/>
      <c r="I7" s="13">
        <v>1</v>
      </c>
      <c r="J7" s="13"/>
      <c r="K7" s="13"/>
      <c r="L7" s="26"/>
    </row>
    <row r="8" s="1" customFormat="1" customHeight="1" spans="1:12">
      <c r="A8" s="13">
        <v>5</v>
      </c>
      <c r="B8" s="13" t="s">
        <v>191</v>
      </c>
      <c r="C8" s="13" t="s">
        <v>192</v>
      </c>
      <c r="D8" s="13" t="s">
        <v>35</v>
      </c>
      <c r="E8" s="13"/>
      <c r="F8" s="13"/>
      <c r="G8" s="13"/>
      <c r="H8" s="13"/>
      <c r="I8" s="13">
        <v>5</v>
      </c>
      <c r="J8" s="13"/>
      <c r="K8" s="13"/>
      <c r="L8" s="26"/>
    </row>
    <row r="9" s="1" customFormat="1" customHeight="1" spans="1:12">
      <c r="A9" s="13">
        <v>6</v>
      </c>
      <c r="B9" s="13" t="s">
        <v>193</v>
      </c>
      <c r="C9" s="13" t="s">
        <v>194</v>
      </c>
      <c r="D9" s="13" t="s">
        <v>35</v>
      </c>
      <c r="E9" s="13"/>
      <c r="F9" s="13"/>
      <c r="G9" s="13"/>
      <c r="H9" s="13"/>
      <c r="I9" s="13">
        <v>30</v>
      </c>
      <c r="J9" s="13"/>
      <c r="K9" s="13"/>
      <c r="L9" s="26"/>
    </row>
    <row r="10" s="1" customFormat="1" customHeight="1" spans="1:12">
      <c r="A10" s="13">
        <v>7</v>
      </c>
      <c r="B10" s="13" t="s">
        <v>195</v>
      </c>
      <c r="C10" s="13" t="s">
        <v>194</v>
      </c>
      <c r="D10" s="13" t="s">
        <v>35</v>
      </c>
      <c r="E10" s="13"/>
      <c r="F10" s="13"/>
      <c r="G10" s="13"/>
      <c r="H10" s="13"/>
      <c r="I10" s="13">
        <v>30</v>
      </c>
      <c r="J10" s="13"/>
      <c r="K10" s="13"/>
      <c r="L10" s="26"/>
    </row>
    <row r="11" s="1" customFormat="1" customHeight="1" spans="1:12">
      <c r="A11" s="13">
        <v>8</v>
      </c>
      <c r="B11" s="14" t="s">
        <v>196</v>
      </c>
      <c r="C11" s="13"/>
      <c r="D11" s="13" t="s">
        <v>35</v>
      </c>
      <c r="E11" s="13"/>
      <c r="F11" s="13"/>
      <c r="G11" s="13"/>
      <c r="H11" s="13"/>
      <c r="I11" s="13">
        <v>3</v>
      </c>
      <c r="J11" s="13"/>
      <c r="K11" s="13"/>
      <c r="L11" s="27"/>
    </row>
    <row r="12" s="1" customFormat="1" ht="35" customHeight="1" spans="1:12">
      <c r="A12" s="15">
        <v>9</v>
      </c>
      <c r="B12" s="16" t="s">
        <v>197</v>
      </c>
      <c r="C12" s="15" t="s">
        <v>198</v>
      </c>
      <c r="D12" s="15" t="s">
        <v>38</v>
      </c>
      <c r="E12" s="15"/>
      <c r="F12" s="15"/>
      <c r="G12" s="15"/>
      <c r="H12" s="15"/>
      <c r="I12" s="15">
        <v>1</v>
      </c>
      <c r="J12" s="15"/>
      <c r="K12" s="15"/>
      <c r="L12" s="28" t="s">
        <v>184</v>
      </c>
    </row>
    <row r="13" s="1" customFormat="1" ht="40" customHeight="1" spans="1:12">
      <c r="A13" s="15">
        <v>10</v>
      </c>
      <c r="B13" s="16" t="s">
        <v>199</v>
      </c>
      <c r="C13" s="17" t="s">
        <v>200</v>
      </c>
      <c r="D13" s="15" t="s">
        <v>35</v>
      </c>
      <c r="E13" s="15"/>
      <c r="F13" s="15"/>
      <c r="G13" s="15"/>
      <c r="H13" s="15"/>
      <c r="I13" s="15">
        <v>2</v>
      </c>
      <c r="J13" s="15"/>
      <c r="K13" s="15"/>
      <c r="L13" s="29"/>
    </row>
    <row r="14" s="1" customFormat="1" ht="40" customHeight="1" spans="1:12">
      <c r="A14" s="18">
        <v>11</v>
      </c>
      <c r="B14" s="19" t="s">
        <v>201</v>
      </c>
      <c r="C14" s="19" t="s">
        <v>202</v>
      </c>
      <c r="D14" s="18" t="s">
        <v>41</v>
      </c>
      <c r="E14" s="18"/>
      <c r="F14" s="18"/>
      <c r="G14" s="18"/>
      <c r="H14" s="18"/>
      <c r="I14" s="18">
        <v>16</v>
      </c>
      <c r="J14" s="18"/>
      <c r="K14" s="18"/>
      <c r="L14" s="30" t="s">
        <v>203</v>
      </c>
    </row>
    <row r="15" s="1" customFormat="1" ht="40" customHeight="1" spans="1:12">
      <c r="A15" s="18">
        <v>12</v>
      </c>
      <c r="B15" s="20" t="s">
        <v>204</v>
      </c>
      <c r="C15" s="19" t="s">
        <v>205</v>
      </c>
      <c r="D15" s="18" t="s">
        <v>206</v>
      </c>
      <c r="E15" s="18"/>
      <c r="F15" s="18"/>
      <c r="G15" s="18"/>
      <c r="H15" s="18"/>
      <c r="I15" s="18">
        <v>5</v>
      </c>
      <c r="J15" s="18"/>
      <c r="K15" s="18"/>
      <c r="L15" s="31"/>
    </row>
    <row r="16" s="1" customFormat="1" ht="40" customHeight="1" spans="1:12">
      <c r="A16" s="18">
        <v>13</v>
      </c>
      <c r="B16" s="20" t="s">
        <v>207</v>
      </c>
      <c r="C16" s="19" t="s">
        <v>208</v>
      </c>
      <c r="D16" s="18" t="s">
        <v>35</v>
      </c>
      <c r="E16" s="18"/>
      <c r="F16" s="18"/>
      <c r="G16" s="18"/>
      <c r="H16" s="18"/>
      <c r="I16" s="18">
        <v>16</v>
      </c>
      <c r="J16" s="18"/>
      <c r="K16" s="18"/>
      <c r="L16" s="31"/>
    </row>
    <row r="17" s="1" customFormat="1" ht="40" customHeight="1" spans="1:12">
      <c r="A17" s="18">
        <v>14</v>
      </c>
      <c r="B17" s="20" t="s">
        <v>209</v>
      </c>
      <c r="C17" s="19" t="s">
        <v>210</v>
      </c>
      <c r="D17" s="18" t="s">
        <v>12</v>
      </c>
      <c r="E17" s="18"/>
      <c r="F17" s="18"/>
      <c r="G17" s="18"/>
      <c r="H17" s="18"/>
      <c r="I17" s="18">
        <v>1</v>
      </c>
      <c r="J17" s="18"/>
      <c r="K17" s="18"/>
      <c r="L17" s="32"/>
    </row>
    <row r="18" s="1" customFormat="1" ht="25" customHeight="1" spans="1:12">
      <c r="A18" s="11"/>
      <c r="B18" s="21"/>
      <c r="C18" s="22"/>
      <c r="D18" s="11"/>
      <c r="E18" s="11"/>
      <c r="F18" s="11"/>
      <c r="G18" s="11"/>
      <c r="H18" s="11"/>
      <c r="I18" s="11"/>
      <c r="J18" s="18" t="s">
        <v>211</v>
      </c>
      <c r="K18" s="18"/>
      <c r="L18" s="11"/>
    </row>
  </sheetData>
  <mergeCells count="5">
    <mergeCell ref="A1:L1"/>
    <mergeCell ref="B2:L2"/>
    <mergeCell ref="L4:L11"/>
    <mergeCell ref="L12:L13"/>
    <mergeCell ref="L14:L17"/>
  </mergeCells>
  <printOptions horizontalCentered="1"/>
  <pageMargins left="0.751388888888889" right="0.751388888888889" top="1" bottom="1" header="0.5" footer="0.5"/>
  <pageSetup paperSize="9" scale="7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预算提资（第5版）</vt:lpstr>
      <vt:lpstr>第二部分公共区域采购</vt:lpstr>
      <vt:lpstr>第三部分自动化机房采购</vt:lpstr>
      <vt:lpstr>第四部分通信机房采购</vt:lpstr>
      <vt:lpstr>第四部分网络安全监控中心及运维开发室采购</vt:lpstr>
      <vt:lpstr>材料汇总</vt:lpstr>
      <vt:lpstr>采购材料2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王家林</dc:creator>
  <cp:lastModifiedBy>黄强</cp:lastModifiedBy>
  <dcterms:created xsi:type="dcterms:W3CDTF">2006-09-16T00:00:00Z</dcterms:created>
  <dcterms:modified xsi:type="dcterms:W3CDTF">2026-01-21T03:49:16Z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FAAF6B895315495F84B2B7F792140CA3_13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