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零星工程" sheetId="12" r:id="rId1"/>
  </sheets>
  <calcPr calcId="144525"/>
</workbook>
</file>

<file path=xl/sharedStrings.xml><?xml version="1.0" encoding="utf-8"?>
<sst xmlns="http://schemas.openxmlformats.org/spreadsheetml/2006/main" count="91" uniqueCount="71">
  <si>
    <t>鼎和财产保险股份有限公司广东分公司职场办公区域改造工程量清单</t>
  </si>
  <si>
    <t>序号</t>
  </si>
  <si>
    <t>施工内容</t>
  </si>
  <si>
    <t>规格、型号</t>
  </si>
  <si>
    <t>单位</t>
  </si>
  <si>
    <t>工程量</t>
  </si>
  <si>
    <t>综合单价</t>
  </si>
  <si>
    <t>合计金额</t>
  </si>
  <si>
    <t>备注</t>
  </si>
  <si>
    <t>一、</t>
  </si>
  <si>
    <t>打通两间部门经理办公室</t>
  </si>
  <si>
    <t>原有隔断拆除</t>
  </si>
  <si>
    <t>拆除原有隔断墙</t>
  </si>
  <si>
    <t>m2</t>
  </si>
  <si>
    <t>扣板天花修复</t>
  </si>
  <si>
    <t>定制</t>
  </si>
  <si>
    <t>门禁拆除及修复</t>
  </si>
  <si>
    <t>系统接入</t>
  </si>
  <si>
    <t>项</t>
  </si>
  <si>
    <t>钢地板修复</t>
  </si>
  <si>
    <t>地毯修复</t>
  </si>
  <si>
    <t>新建轻钢龙骨板墙</t>
  </si>
  <si>
    <t>双层硅钙板墙、轻钢龙骨（定制厚度）</t>
  </si>
  <si>
    <t>㎡</t>
  </si>
  <si>
    <t>墙身扇灰打磨</t>
  </si>
  <si>
    <t xml:space="preserve"> 腻子粉两遍、打磨</t>
  </si>
  <si>
    <t>墙身油漆</t>
  </si>
  <si>
    <t>室内环保漆 三遍 ICI等净味漆</t>
  </si>
  <si>
    <t>不锈钢踢脚</t>
  </si>
  <si>
    <t>定制不锈钢饰面板，阻燃底板，色样款式甲方指定</t>
  </si>
  <si>
    <t>米</t>
  </si>
  <si>
    <t>开关改造</t>
  </si>
  <si>
    <t>线路改造、含线管及电线</t>
  </si>
  <si>
    <t>插座改造</t>
  </si>
  <si>
    <t>拆除与加装；含线管及电线</t>
  </si>
  <si>
    <t>新装LED平板灯盘</t>
  </si>
  <si>
    <t>定制款；4000K</t>
  </si>
  <si>
    <t>套</t>
  </si>
  <si>
    <t>小计：</t>
  </si>
  <si>
    <t>二、</t>
  </si>
  <si>
    <t>谈话室安装隔音棉</t>
  </si>
  <si>
    <t>拆除、复原地面</t>
  </si>
  <si>
    <t>人工</t>
  </si>
  <si>
    <t>门洞拆改及修复</t>
  </si>
  <si>
    <t>包含板墙及乳胶漆修复（门利旧）</t>
  </si>
  <si>
    <t>门禁移位</t>
  </si>
  <si>
    <t>墙身底板</t>
  </si>
  <si>
    <t>9厘阻燃板</t>
  </si>
  <si>
    <t>墙面及门后皮革包覆</t>
  </si>
  <si>
    <t>材料：1、底板：阻燃板
2、内填墙身50mm海绵，门后30mm海绵；
3、防火等级：B1级</t>
  </si>
  <si>
    <t>新增二三插座</t>
  </si>
  <si>
    <t>人工+材料</t>
  </si>
  <si>
    <t>位</t>
  </si>
  <si>
    <t>新增网络面板</t>
  </si>
  <si>
    <t>人工+辅料</t>
  </si>
  <si>
    <t>三、</t>
  </si>
  <si>
    <t>其他措施费</t>
  </si>
  <si>
    <t>材料、设备二次、
垂直运输</t>
  </si>
  <si>
    <t>成品保护、开荒保洁</t>
  </si>
  <si>
    <t>垃圾清运</t>
  </si>
  <si>
    <t>车</t>
  </si>
  <si>
    <t>A</t>
  </si>
  <si>
    <t>合计</t>
  </si>
  <si>
    <t>（一+二+三）</t>
  </si>
  <si>
    <t>B</t>
  </si>
  <si>
    <t>管理费及增值税点</t>
  </si>
  <si>
    <t>A*？%</t>
  </si>
  <si>
    <t>C</t>
  </si>
  <si>
    <t>含税总造价</t>
  </si>
  <si>
    <t>A+B</t>
  </si>
  <si>
    <t>大写金额：</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</si>
</sst>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等线"/>
      <charset val="134"/>
      <scheme val="minor"/>
    </font>
    <font>
      <sz val="11"/>
      <color rgb="FFFF0000"/>
      <name val="等线"/>
      <charset val="134"/>
      <scheme val="minor"/>
    </font>
    <font>
      <sz val="14"/>
      <color theme="1"/>
      <name val="等线"/>
      <charset val="134"/>
      <scheme val="minor"/>
    </font>
    <font>
      <b/>
      <sz val="11"/>
      <color theme="1"/>
      <name val="等线"/>
      <charset val="134"/>
      <scheme val="minor"/>
    </font>
    <font>
      <sz val="11"/>
      <color indexed="8"/>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sz val="12"/>
      <color indexed="0"/>
      <name val="楷体_GB2312"/>
      <charset val="134"/>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1"/>
      <color rgb="FF000000"/>
      <name val="等线"/>
      <charset val="134"/>
      <scheme val="minor"/>
    </font>
    <font>
      <sz val="9"/>
      <name val="Arial"/>
      <charset val="134"/>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7" applyNumberFormat="0" applyFont="0" applyAlignment="0" applyProtection="0">
      <alignment vertical="center"/>
    </xf>
    <xf numFmtId="0" fontId="11" fillId="0" borderId="0" applyNumberFormat="0" applyBorder="0" applyProtection="0">
      <alignment vertical="center"/>
    </xf>
    <xf numFmtId="0" fontId="8"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8" fillId="10" borderId="0" applyNumberFormat="0" applyBorder="0" applyAlignment="0" applyProtection="0">
      <alignment vertical="center"/>
    </xf>
    <xf numFmtId="0" fontId="12" fillId="0" borderId="9" applyNumberFormat="0" applyFill="0" applyAlignment="0" applyProtection="0">
      <alignment vertical="center"/>
    </xf>
    <xf numFmtId="0" fontId="8" fillId="11" borderId="0" applyNumberFormat="0" applyBorder="0" applyAlignment="0" applyProtection="0">
      <alignment vertical="center"/>
    </xf>
    <xf numFmtId="0" fontId="18" fillId="12" borderId="10" applyNumberFormat="0" applyAlignment="0" applyProtection="0">
      <alignment vertical="center"/>
    </xf>
    <xf numFmtId="0" fontId="19" fillId="12" borderId="6" applyNumberFormat="0" applyAlignment="0" applyProtection="0">
      <alignment vertical="center"/>
    </xf>
    <xf numFmtId="0" fontId="20" fillId="13" borderId="11"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xf numFmtId="0" fontId="25" fillId="0" borderId="0"/>
    <xf numFmtId="0" fontId="26" fillId="0" borderId="0">
      <alignment horizontal="center" vertical="top"/>
    </xf>
    <xf numFmtId="0" fontId="0" fillId="0" borderId="0">
      <alignment vertical="center"/>
    </xf>
    <xf numFmtId="0" fontId="0" fillId="0" borderId="0"/>
    <xf numFmtId="0" fontId="27" fillId="0" borderId="0"/>
  </cellStyleXfs>
  <cellXfs count="34">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176" fontId="0" fillId="0" borderId="0" xfId="0" applyNumberFormat="1" applyAlignment="1">
      <alignment horizontal="center" vertical="center"/>
    </xf>
    <xf numFmtId="176" fontId="1" fillId="0" borderId="0" xfId="0" applyNumberFormat="1" applyFont="1">
      <alignment vertical="center"/>
    </xf>
    <xf numFmtId="176" fontId="0" fillId="0" borderId="0" xfId="0" applyNumberForma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0" fontId="3" fillId="0" borderId="2" xfId="0" applyFont="1" applyBorder="1" applyAlignment="1">
      <alignment horizontal="center" vertical="center"/>
    </xf>
    <xf numFmtId="176" fontId="3" fillId="0" borderId="2" xfId="0" applyNumberFormat="1" applyFont="1" applyBorder="1" applyAlignment="1">
      <alignment horizontal="center" vertical="center"/>
    </xf>
    <xf numFmtId="0" fontId="0" fillId="0" borderId="2" xfId="0" applyFont="1" applyBorder="1" applyAlignment="1">
      <alignment horizontal="center" vertical="center"/>
    </xf>
    <xf numFmtId="0" fontId="0" fillId="0" borderId="2" xfId="0" applyFont="1" applyBorder="1" applyAlignment="1">
      <alignment horizontal="left" vertical="center"/>
    </xf>
    <xf numFmtId="0" fontId="0" fillId="0" borderId="2" xfId="0" applyBorder="1" applyAlignment="1">
      <alignment horizontal="center" vertical="center" wrapText="1"/>
    </xf>
    <xf numFmtId="2" fontId="0" fillId="0" borderId="2" xfId="0" applyNumberFormat="1" applyBorder="1" applyAlignment="1">
      <alignment horizontal="left" vertical="center" wrapText="1"/>
    </xf>
    <xf numFmtId="0" fontId="0" fillId="0" borderId="2" xfId="0" applyBorder="1" applyAlignment="1">
      <alignment horizontal="left" vertical="center" wrapText="1"/>
    </xf>
    <xf numFmtId="0" fontId="0" fillId="0" borderId="2" xfId="0" applyFont="1" applyBorder="1" applyAlignment="1">
      <alignment horizontal="center" vertical="center" wrapText="1"/>
    </xf>
    <xf numFmtId="2" fontId="0" fillId="0" borderId="2" xfId="0" applyNumberFormat="1" applyBorder="1" applyAlignment="1">
      <alignment horizontal="center" vertical="center" wrapText="1"/>
    </xf>
    <xf numFmtId="176" fontId="0" fillId="0" borderId="2" xfId="0" applyNumberFormat="1" applyBorder="1" applyAlignment="1">
      <alignment horizontal="center" vertical="center" wrapText="1"/>
    </xf>
    <xf numFmtId="176" fontId="0" fillId="0" borderId="2" xfId="0" applyNumberFormat="1" applyFill="1" applyBorder="1" applyAlignment="1">
      <alignment horizontal="center" vertical="center"/>
    </xf>
    <xf numFmtId="0" fontId="0" fillId="0" borderId="2" xfId="0" applyBorder="1" applyAlignment="1">
      <alignment horizontal="center" vertical="center"/>
    </xf>
    <xf numFmtId="176" fontId="0" fillId="0" borderId="2" xfId="0" applyNumberFormat="1" applyBorder="1" applyAlignment="1">
      <alignment horizontal="center" vertical="center"/>
    </xf>
    <xf numFmtId="0" fontId="0" fillId="0" borderId="2"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2" xfId="0" applyFont="1" applyFill="1" applyBorder="1" applyAlignment="1">
      <alignment horizontal="left" vertical="center"/>
    </xf>
    <xf numFmtId="176" fontId="4" fillId="2" borderId="2" xfId="0" applyNumberFormat="1" applyFont="1" applyFill="1" applyBorder="1" applyAlignment="1">
      <alignment horizontal="left" vertical="center"/>
    </xf>
    <xf numFmtId="176" fontId="4" fillId="2" borderId="2" xfId="0" applyNumberFormat="1" applyFont="1" applyFill="1" applyBorder="1" applyAlignment="1">
      <alignment horizontal="center" vertical="center"/>
    </xf>
    <xf numFmtId="176" fontId="1" fillId="0" borderId="0" xfId="0" applyNumberFormat="1" applyFont="1" applyAlignment="1">
      <alignment horizontal="right" vertical="center"/>
    </xf>
    <xf numFmtId="176" fontId="1" fillId="0" borderId="0" xfId="0" applyNumberFormat="1" applyFont="1" applyAlignment="1">
      <alignment vertical="center" wrapText="1"/>
    </xf>
    <xf numFmtId="176" fontId="0" fillId="0" borderId="0" xfId="0" applyNumberFormat="1" applyAlignment="1">
      <alignment vertical="center" wrapText="1"/>
    </xf>
    <xf numFmtId="176" fontId="3" fillId="0" borderId="0" xfId="0" applyNumberFormat="1" applyFont="1" applyFill="1" applyBorder="1">
      <alignment vertical="center"/>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常规 3 6 2" xfId="14"/>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Normal" xfId="50"/>
    <cellStyle name="unit" xfId="51"/>
    <cellStyle name="常规 2" xfId="52"/>
    <cellStyle name="常规 2 2 3 2" xfId="53"/>
    <cellStyle name="常规 4" xfId="54"/>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7"/>
  <sheetViews>
    <sheetView tabSelected="1" workbookViewId="0">
      <selection activeCell="B1" sqref="B1:G1"/>
    </sheetView>
  </sheetViews>
  <sheetFormatPr defaultColWidth="9" defaultRowHeight="14.25"/>
  <cols>
    <col min="1" max="1" width="5.66666666666667" style="2" customWidth="1"/>
    <col min="2" max="2" width="22.5" style="2" customWidth="1"/>
    <col min="3" max="3" width="37.0833333333333" style="2" customWidth="1"/>
    <col min="4" max="4" width="7.66666666666667" style="2" customWidth="1"/>
    <col min="5" max="5" width="14.0833333333333" style="2" customWidth="1"/>
    <col min="6" max="7" width="14.0833333333333" style="3" customWidth="1"/>
    <col min="8" max="8" width="7.66666666666667" style="2" customWidth="1"/>
    <col min="9" max="9" width="26" style="4" customWidth="1"/>
    <col min="10" max="11" width="12.6666666666667" style="5"/>
  </cols>
  <sheetData>
    <row r="1" ht="60" customHeight="1" spans="2:7">
      <c r="B1" s="6" t="s">
        <v>0</v>
      </c>
      <c r="C1" s="7"/>
      <c r="D1" s="7"/>
      <c r="E1" s="7"/>
      <c r="F1" s="8"/>
      <c r="G1" s="8"/>
    </row>
    <row r="2" ht="27" customHeight="1" spans="1:9">
      <c r="A2" s="9" t="s">
        <v>1</v>
      </c>
      <c r="B2" s="9" t="s">
        <v>2</v>
      </c>
      <c r="C2" s="9" t="s">
        <v>3</v>
      </c>
      <c r="D2" s="9" t="s">
        <v>4</v>
      </c>
      <c r="E2" s="9" t="s">
        <v>5</v>
      </c>
      <c r="F2" s="10" t="s">
        <v>6</v>
      </c>
      <c r="G2" s="10" t="s">
        <v>7</v>
      </c>
      <c r="H2" s="9" t="s">
        <v>8</v>
      </c>
      <c r="I2" s="30"/>
    </row>
    <row r="3" customFormat="1" ht="24" customHeight="1" spans="1:11">
      <c r="A3" s="11" t="s">
        <v>9</v>
      </c>
      <c r="B3" s="12" t="s">
        <v>10</v>
      </c>
      <c r="C3" s="9"/>
      <c r="D3" s="9"/>
      <c r="E3" s="9"/>
      <c r="F3" s="10"/>
      <c r="G3" s="10"/>
      <c r="H3" s="9"/>
      <c r="I3" s="4"/>
      <c r="J3" s="5"/>
      <c r="K3" s="5"/>
    </row>
    <row r="4" s="1" customFormat="1" ht="31" customHeight="1" spans="1:11">
      <c r="A4" s="13">
        <v>1</v>
      </c>
      <c r="B4" s="14" t="s">
        <v>11</v>
      </c>
      <c r="C4" s="15" t="s">
        <v>12</v>
      </c>
      <c r="D4" s="16" t="s">
        <v>13</v>
      </c>
      <c r="E4" s="17">
        <f>4.1*4+4.9*3</f>
        <v>31.1</v>
      </c>
      <c r="F4" s="18"/>
      <c r="G4" s="18"/>
      <c r="H4" s="13"/>
      <c r="I4" s="31"/>
      <c r="J4" s="32"/>
      <c r="K4" s="32"/>
    </row>
    <row r="5" ht="32" customHeight="1" spans="1:8">
      <c r="A5" s="13">
        <v>2</v>
      </c>
      <c r="B5" s="14" t="s">
        <v>14</v>
      </c>
      <c r="C5" s="14" t="s">
        <v>15</v>
      </c>
      <c r="D5" s="16" t="s">
        <v>13</v>
      </c>
      <c r="E5" s="17">
        <f>1.26*0.65*6</f>
        <v>4.914</v>
      </c>
      <c r="F5" s="19"/>
      <c r="G5" s="18"/>
      <c r="H5" s="20"/>
    </row>
    <row r="6" ht="27" customHeight="1" spans="1:8">
      <c r="A6" s="13">
        <v>3</v>
      </c>
      <c r="B6" s="14" t="s">
        <v>16</v>
      </c>
      <c r="C6" s="14" t="s">
        <v>17</v>
      </c>
      <c r="D6" s="16" t="s">
        <v>18</v>
      </c>
      <c r="E6" s="17">
        <v>1</v>
      </c>
      <c r="F6" s="21"/>
      <c r="G6" s="18"/>
      <c r="H6" s="20"/>
    </row>
    <row r="7" ht="27" customHeight="1" spans="1:8">
      <c r="A7" s="13">
        <v>4</v>
      </c>
      <c r="B7" s="14" t="s">
        <v>19</v>
      </c>
      <c r="C7" s="14" t="s">
        <v>15</v>
      </c>
      <c r="D7" s="16" t="s">
        <v>13</v>
      </c>
      <c r="E7" s="17">
        <f>4.1*0.6</f>
        <v>2.46</v>
      </c>
      <c r="F7" s="21"/>
      <c r="G7" s="18"/>
      <c r="H7" s="20"/>
    </row>
    <row r="8" ht="27" customHeight="1" spans="1:8">
      <c r="A8" s="13">
        <v>5</v>
      </c>
      <c r="B8" s="14" t="s">
        <v>20</v>
      </c>
      <c r="C8" s="14" t="s">
        <v>15</v>
      </c>
      <c r="D8" s="16" t="s">
        <v>13</v>
      </c>
      <c r="E8" s="17">
        <f>4.1*0.6</f>
        <v>2.46</v>
      </c>
      <c r="F8" s="21"/>
      <c r="G8" s="18"/>
      <c r="H8" s="20"/>
    </row>
    <row r="9" ht="29" customHeight="1" spans="1:8">
      <c r="A9" s="13">
        <v>6</v>
      </c>
      <c r="B9" s="12" t="s">
        <v>21</v>
      </c>
      <c r="C9" s="15" t="s">
        <v>22</v>
      </c>
      <c r="D9" s="16" t="s">
        <v>23</v>
      </c>
      <c r="E9" s="17">
        <f>4.9*3</f>
        <v>14.7</v>
      </c>
      <c r="F9" s="21"/>
      <c r="G9" s="18"/>
      <c r="H9" s="20"/>
    </row>
    <row r="10" ht="27" customHeight="1" spans="1:9">
      <c r="A10" s="13">
        <v>7</v>
      </c>
      <c r="B10" s="12" t="s">
        <v>24</v>
      </c>
      <c r="C10" s="12" t="s">
        <v>25</v>
      </c>
      <c r="D10" s="16" t="s">
        <v>23</v>
      </c>
      <c r="E10" s="17">
        <f>E9</f>
        <v>14.7</v>
      </c>
      <c r="F10" s="21"/>
      <c r="G10" s="18"/>
      <c r="H10" s="20"/>
      <c r="I10" s="30"/>
    </row>
    <row r="11" ht="27" customHeight="1" spans="1:9">
      <c r="A11" s="13">
        <v>8</v>
      </c>
      <c r="B11" s="12" t="s">
        <v>26</v>
      </c>
      <c r="C11" s="12" t="s">
        <v>27</v>
      </c>
      <c r="D11" s="16" t="s">
        <v>23</v>
      </c>
      <c r="E11" s="17">
        <f>(4.9*2+4.5+4.1)*3</f>
        <v>55.2</v>
      </c>
      <c r="F11" s="21"/>
      <c r="G11" s="18"/>
      <c r="H11" s="20"/>
      <c r="I11" s="30"/>
    </row>
    <row r="12" ht="31" customHeight="1" spans="1:8">
      <c r="A12" s="13">
        <v>9</v>
      </c>
      <c r="B12" s="12" t="s">
        <v>28</v>
      </c>
      <c r="C12" s="15" t="s">
        <v>29</v>
      </c>
      <c r="D12" s="16" t="s">
        <v>30</v>
      </c>
      <c r="E12" s="17">
        <f>4.9*2</f>
        <v>9.8</v>
      </c>
      <c r="F12" s="21"/>
      <c r="G12" s="18"/>
      <c r="H12" s="20"/>
    </row>
    <row r="13" ht="31" customHeight="1" spans="1:8">
      <c r="A13" s="13">
        <v>10</v>
      </c>
      <c r="B13" s="12" t="s">
        <v>31</v>
      </c>
      <c r="C13" s="15" t="s">
        <v>32</v>
      </c>
      <c r="D13" s="16" t="s">
        <v>18</v>
      </c>
      <c r="E13" s="17">
        <v>1</v>
      </c>
      <c r="F13" s="21"/>
      <c r="G13" s="18"/>
      <c r="H13" s="20"/>
    </row>
    <row r="14" ht="31" customHeight="1" spans="1:8">
      <c r="A14" s="13">
        <v>11</v>
      </c>
      <c r="B14" s="12" t="s">
        <v>33</v>
      </c>
      <c r="C14" s="15" t="s">
        <v>34</v>
      </c>
      <c r="D14" s="16" t="s">
        <v>18</v>
      </c>
      <c r="E14" s="17">
        <v>1</v>
      </c>
      <c r="F14" s="21"/>
      <c r="G14" s="18"/>
      <c r="H14" s="20"/>
    </row>
    <row r="15" ht="31" customHeight="1" spans="1:8">
      <c r="A15" s="13">
        <v>12</v>
      </c>
      <c r="B15" s="12" t="s">
        <v>35</v>
      </c>
      <c r="C15" s="15" t="s">
        <v>36</v>
      </c>
      <c r="D15" s="16" t="s">
        <v>37</v>
      </c>
      <c r="E15" s="17">
        <v>2</v>
      </c>
      <c r="F15" s="21"/>
      <c r="G15" s="18"/>
      <c r="H15" s="20"/>
    </row>
    <row r="16" ht="27" customHeight="1" spans="1:8">
      <c r="A16" s="20"/>
      <c r="B16" s="12"/>
      <c r="C16" s="15"/>
      <c r="D16" s="16"/>
      <c r="E16" s="17"/>
      <c r="F16" s="21" t="s">
        <v>38</v>
      </c>
      <c r="G16" s="18"/>
      <c r="H16" s="20"/>
    </row>
    <row r="17" ht="27" customHeight="1" spans="1:8">
      <c r="A17" s="20" t="s">
        <v>39</v>
      </c>
      <c r="B17" s="12" t="s">
        <v>40</v>
      </c>
      <c r="C17" s="15"/>
      <c r="D17" s="16"/>
      <c r="E17" s="17"/>
      <c r="F17" s="21"/>
      <c r="G17" s="18"/>
      <c r="H17" s="20"/>
    </row>
    <row r="18" ht="27" customHeight="1" spans="1:8">
      <c r="A18" s="20">
        <v>1</v>
      </c>
      <c r="B18" s="12" t="s">
        <v>41</v>
      </c>
      <c r="C18" s="15" t="s">
        <v>42</v>
      </c>
      <c r="D18" s="16" t="s">
        <v>13</v>
      </c>
      <c r="E18" s="17">
        <f>3.6*3+5</f>
        <v>15.8</v>
      </c>
      <c r="F18" s="21"/>
      <c r="G18" s="18"/>
      <c r="H18" s="20"/>
    </row>
    <row r="19" ht="27" customHeight="1" spans="1:8">
      <c r="A19" s="20">
        <v>2</v>
      </c>
      <c r="B19" s="12" t="s">
        <v>43</v>
      </c>
      <c r="C19" s="15" t="s">
        <v>44</v>
      </c>
      <c r="D19" s="16" t="s">
        <v>18</v>
      </c>
      <c r="E19" s="17">
        <v>1</v>
      </c>
      <c r="F19" s="21"/>
      <c r="G19" s="18"/>
      <c r="H19" s="20"/>
    </row>
    <row r="20" ht="27" customHeight="1" spans="1:8">
      <c r="A20" s="20">
        <v>3</v>
      </c>
      <c r="B20" s="12" t="s">
        <v>45</v>
      </c>
      <c r="C20" s="15" t="s">
        <v>42</v>
      </c>
      <c r="D20" s="16" t="s">
        <v>18</v>
      </c>
      <c r="E20" s="17">
        <v>1</v>
      </c>
      <c r="F20" s="21"/>
      <c r="G20" s="18"/>
      <c r="H20" s="20"/>
    </row>
    <row r="21" ht="27" customHeight="1" spans="1:8">
      <c r="A21" s="20">
        <v>4</v>
      </c>
      <c r="B21" s="12" t="s">
        <v>46</v>
      </c>
      <c r="C21" s="15" t="s">
        <v>47</v>
      </c>
      <c r="D21" s="16" t="s">
        <v>13</v>
      </c>
      <c r="E21" s="17">
        <f>12.2*3</f>
        <v>36.6</v>
      </c>
      <c r="F21" s="21"/>
      <c r="G21" s="18"/>
      <c r="H21" s="20"/>
    </row>
    <row r="22" ht="63" customHeight="1" spans="1:12">
      <c r="A22" s="20">
        <v>5</v>
      </c>
      <c r="B22" s="12" t="s">
        <v>48</v>
      </c>
      <c r="C22" s="15" t="s">
        <v>49</v>
      </c>
      <c r="D22" s="16" t="s">
        <v>13</v>
      </c>
      <c r="E22" s="17">
        <f>(3.6+3)*2*3</f>
        <v>39.6</v>
      </c>
      <c r="F22" s="21"/>
      <c r="G22" s="18"/>
      <c r="H22" s="20"/>
      <c r="J22" s="32"/>
      <c r="K22" s="32"/>
      <c r="L22" s="1"/>
    </row>
    <row r="23" ht="27" customHeight="1" spans="1:8">
      <c r="A23" s="20">
        <v>6</v>
      </c>
      <c r="B23" s="12" t="s">
        <v>50</v>
      </c>
      <c r="C23" s="15" t="s">
        <v>51</v>
      </c>
      <c r="D23" s="16" t="s">
        <v>52</v>
      </c>
      <c r="E23" s="17">
        <v>1</v>
      </c>
      <c r="F23" s="21"/>
      <c r="G23" s="18"/>
      <c r="H23" s="20"/>
    </row>
    <row r="24" ht="27" customHeight="1" spans="1:8">
      <c r="A24" s="20">
        <v>7</v>
      </c>
      <c r="B24" s="12" t="s">
        <v>53</v>
      </c>
      <c r="C24" s="15" t="s">
        <v>54</v>
      </c>
      <c r="D24" s="16" t="s">
        <v>52</v>
      </c>
      <c r="E24" s="17">
        <v>1</v>
      </c>
      <c r="F24" s="21"/>
      <c r="G24" s="18"/>
      <c r="H24" s="20"/>
    </row>
    <row r="25" ht="27" customHeight="1" spans="1:8">
      <c r="A25" s="20"/>
      <c r="B25" s="12"/>
      <c r="C25" s="15"/>
      <c r="D25" s="16"/>
      <c r="E25" s="17"/>
      <c r="F25" s="21" t="s">
        <v>38</v>
      </c>
      <c r="G25" s="18"/>
      <c r="H25" s="20"/>
    </row>
    <row r="26" ht="27" customHeight="1" spans="1:8">
      <c r="A26" s="20" t="s">
        <v>55</v>
      </c>
      <c r="B26" s="12" t="s">
        <v>56</v>
      </c>
      <c r="C26" s="15"/>
      <c r="D26" s="16"/>
      <c r="E26" s="17"/>
      <c r="F26" s="21"/>
      <c r="G26" s="18"/>
      <c r="H26" s="20"/>
    </row>
    <row r="27" ht="32" customHeight="1" spans="1:9">
      <c r="A27" s="20">
        <v>1</v>
      </c>
      <c r="B27" s="22" t="s">
        <v>57</v>
      </c>
      <c r="C27" s="15"/>
      <c r="D27" s="16" t="s">
        <v>18</v>
      </c>
      <c r="E27" s="17">
        <v>1</v>
      </c>
      <c r="F27" s="21"/>
      <c r="G27" s="18"/>
      <c r="H27" s="20"/>
      <c r="I27" s="31"/>
    </row>
    <row r="28" ht="32" customHeight="1" spans="1:9">
      <c r="A28" s="20">
        <v>2</v>
      </c>
      <c r="B28" s="22" t="s">
        <v>58</v>
      </c>
      <c r="C28" s="15"/>
      <c r="D28" s="16" t="s">
        <v>18</v>
      </c>
      <c r="E28" s="17">
        <v>1</v>
      </c>
      <c r="F28" s="21"/>
      <c r="G28" s="18"/>
      <c r="H28" s="20"/>
      <c r="I28" s="31"/>
    </row>
    <row r="29" ht="33" customHeight="1" spans="1:9">
      <c r="A29" s="20">
        <v>3</v>
      </c>
      <c r="B29" s="15" t="s">
        <v>59</v>
      </c>
      <c r="C29" s="15"/>
      <c r="D29" s="16" t="s">
        <v>60</v>
      </c>
      <c r="E29" s="17">
        <v>1</v>
      </c>
      <c r="F29" s="21"/>
      <c r="G29" s="18"/>
      <c r="H29" s="20"/>
      <c r="I29" s="31"/>
    </row>
    <row r="30" ht="27" customHeight="1" spans="1:9">
      <c r="A30" s="20"/>
      <c r="B30" s="15"/>
      <c r="C30" s="15"/>
      <c r="D30" s="16"/>
      <c r="E30" s="17"/>
      <c r="F30" s="21" t="s">
        <v>38</v>
      </c>
      <c r="G30" s="18">
        <f>SUM(G27:G29)</f>
        <v>0</v>
      </c>
      <c r="H30" s="20"/>
      <c r="I30" s="31"/>
    </row>
    <row r="31" ht="27" customHeight="1" spans="1:11">
      <c r="A31" s="11" t="s">
        <v>61</v>
      </c>
      <c r="B31" s="11" t="s">
        <v>62</v>
      </c>
      <c r="C31" s="20" t="s">
        <v>63</v>
      </c>
      <c r="D31" s="20"/>
      <c r="E31" s="20"/>
      <c r="F31" s="21"/>
      <c r="G31" s="21">
        <f>G16+G25+G30</f>
        <v>0</v>
      </c>
      <c r="H31" s="20"/>
      <c r="K31" s="4"/>
    </row>
    <row r="32" ht="27" customHeight="1" spans="1:11">
      <c r="A32" s="11" t="s">
        <v>64</v>
      </c>
      <c r="B32" s="11" t="s">
        <v>65</v>
      </c>
      <c r="C32" s="20" t="s">
        <v>66</v>
      </c>
      <c r="D32" s="20"/>
      <c r="E32" s="20"/>
      <c r="F32" s="21"/>
      <c r="G32" s="21">
        <f>G31*15%</f>
        <v>0</v>
      </c>
      <c r="H32" s="20"/>
      <c r="J32" s="33"/>
      <c r="K32" s="33"/>
    </row>
    <row r="33" ht="27" customHeight="1" spans="1:11">
      <c r="A33" s="11" t="s">
        <v>67</v>
      </c>
      <c r="B33" s="11" t="s">
        <v>68</v>
      </c>
      <c r="C33" s="11" t="s">
        <v>69</v>
      </c>
      <c r="D33" s="20"/>
      <c r="E33" s="20"/>
      <c r="F33" s="21"/>
      <c r="G33" s="21">
        <f>G31+G32</f>
        <v>0</v>
      </c>
      <c r="H33" s="20"/>
      <c r="J33" s="33"/>
      <c r="K33" s="33"/>
    </row>
    <row r="34" ht="29" customHeight="1" spans="1:11">
      <c r="A34" s="23" t="s">
        <v>70</v>
      </c>
      <c r="B34" s="24"/>
      <c r="C34" s="24"/>
      <c r="D34" s="24"/>
      <c r="E34" s="24"/>
      <c r="F34" s="24"/>
      <c r="G34" s="24"/>
      <c r="H34" s="25"/>
      <c r="J34" s="33"/>
      <c r="K34" s="33"/>
    </row>
    <row r="35" ht="29" customHeight="1" spans="1:8">
      <c r="A35" s="26"/>
      <c r="B35" s="27"/>
      <c r="C35" s="27"/>
      <c r="D35" s="27"/>
      <c r="E35" s="27"/>
      <c r="F35" s="28"/>
      <c r="G35" s="29"/>
      <c r="H35" s="27"/>
    </row>
    <row r="36" ht="29" customHeight="1" spans="1:8">
      <c r="A36" s="27"/>
      <c r="B36" s="27"/>
      <c r="C36" s="27"/>
      <c r="D36" s="27"/>
      <c r="E36" s="27"/>
      <c r="F36" s="28"/>
      <c r="G36" s="29"/>
      <c r="H36" s="27"/>
    </row>
    <row r="37" ht="37" customHeight="1" spans="1:8">
      <c r="A37" s="27"/>
      <c r="B37" s="27"/>
      <c r="C37" s="27"/>
      <c r="D37" s="27"/>
      <c r="E37" s="27"/>
      <c r="F37" s="28"/>
      <c r="G37" s="29"/>
      <c r="H37" s="27"/>
    </row>
  </sheetData>
  <mergeCells count="4">
    <mergeCell ref="B1:G1"/>
    <mergeCell ref="A34:H34"/>
    <mergeCell ref="I10:I11"/>
    <mergeCell ref="A35:H37"/>
  </mergeCells>
  <pageMargins left="0.393700787401575" right="0.31496062992126" top="0.748031496062992" bottom="0.748031496062992" header="0.31496062992126" footer="0.31496062992126"/>
  <pageSetup paperSize="9" scale="73" fitToWidth="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零星工程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夏浩</cp:lastModifiedBy>
  <dcterms:created xsi:type="dcterms:W3CDTF">2019-03-15T09:23:00Z</dcterms:created>
  <cp:lastPrinted>2025-06-12T15:56:00Z</cp:lastPrinted>
  <dcterms:modified xsi:type="dcterms:W3CDTF">2026-02-27T01:57:51Z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37BA2DA2ECE14FA7A5E6694E30892A21_13</vt:lpwstr>
  </property>
  <property fmtid="{D5CDD505-2E9C-101B-9397-08002B2CF9AE}" pid="4" name="CalculationRule">
    <vt:i4>0</vt:i4>
  </property>
</Properties>
</file>