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xml" ContentType="application/vnd.openxmlformats-officedocument.spreadsheetml.externalLink+xml"/>
  <Override PartName="/xl/externalLinks/externalLink40.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675"/>
  </bookViews>
  <sheets>
    <sheet name="线路技改最高限价"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_xlnm._FilterDatabase" localSheetId="0" hidden="1">线路技改最高限价!$A$1:$H$148</definedName>
    <definedName name="_____b1">#REF!</definedName>
    <definedName name="_____b2">#REF!</definedName>
    <definedName name="_____bdx1">#REF!</definedName>
    <definedName name="_____bdx2">#REF!</definedName>
    <definedName name="_____bdx3">#REF!</definedName>
    <definedName name="_____XP16">#REF!</definedName>
    <definedName name="_____XP7">#REF!</definedName>
    <definedName name="_____ZC1">[29]表三甲!#REF!</definedName>
    <definedName name="_____ZS22">#REF!</definedName>
    <definedName name="____b1">#REF!</definedName>
    <definedName name="____b2">#REF!</definedName>
    <definedName name="____bdx1">#REF!</definedName>
    <definedName name="____bdx2">#REF!</definedName>
    <definedName name="____bdx3">#REF!</definedName>
    <definedName name="____XP16">#REF!</definedName>
    <definedName name="____XP7">#REF!</definedName>
    <definedName name="____ZC1">'[1]Db3'!#REF!</definedName>
    <definedName name="____ZS22">#REF!</definedName>
    <definedName name="___b1">#REF!</definedName>
    <definedName name="___b2">#REF!</definedName>
    <definedName name="___bdx1">#REF!</definedName>
    <definedName name="___bdx2">#REF!</definedName>
    <definedName name="___bdx3">#REF!</definedName>
    <definedName name="___XP16">#REF!</definedName>
    <definedName name="___XP7">#REF!</definedName>
    <definedName name="___ZC1">#REF!</definedName>
    <definedName name="___ZS22">#REF!</definedName>
    <definedName name="__b1">#REF!</definedName>
    <definedName name="__b2">#REF!</definedName>
    <definedName name="__bdx1">#REF!</definedName>
    <definedName name="__bdx2">#REF!</definedName>
    <definedName name="__bdx3">#REF!</definedName>
    <definedName name="__XP16">#REF!</definedName>
    <definedName name="__XP7">#REF!</definedName>
    <definedName name="__ZC1">#REF!</definedName>
    <definedName name="__ZS22">#REF!</definedName>
    <definedName name="_1_机投产年">#REF!</definedName>
    <definedName name="_1b1_">#REF!</definedName>
    <definedName name="_25.5">#REF!</definedName>
    <definedName name="_28.5">#REF!</definedName>
    <definedName name="_2b2_">#REF!</definedName>
    <definedName name="_30">#REF!</definedName>
    <definedName name="_40.5">#REF!</definedName>
    <definedName name="_52.5">#REF!</definedName>
    <definedName name="_54">#REF!</definedName>
    <definedName name="_55.5">#REF!</definedName>
    <definedName name="_57">#REF!</definedName>
    <definedName name="_60">#REF!</definedName>
    <definedName name="_66">#REF!</definedName>
    <definedName name="_72">#REF!</definedName>
    <definedName name="_azf1">#REF!</definedName>
    <definedName name="_azf2">#REF!</definedName>
    <definedName name="_azf3">#REF!</definedName>
    <definedName name="_b1">#REF!</definedName>
    <definedName name="_b2">#REF!</definedName>
    <definedName name="_bdx1">#REF!</definedName>
    <definedName name="_bdx2">#REF!</definedName>
    <definedName name="_bdx3">#REF!</definedName>
    <definedName name="_crf1">'[9]b4'!#REF!</definedName>
    <definedName name="_G1">#REF!</definedName>
    <definedName name="_G2">#REF!</definedName>
    <definedName name="_G3">#REF!</definedName>
    <definedName name="_G4">#REF!</definedName>
    <definedName name="_G5">#REF!</definedName>
    <definedName name="_G6">#REF!</definedName>
    <definedName name="_gzf1">#REF!</definedName>
    <definedName name="_gzf2">#REF!</definedName>
    <definedName name="_gzf3">#REF!</definedName>
    <definedName name="_jc4">#REF!</definedName>
    <definedName name="_JT1">#REF!</definedName>
    <definedName name="_JT2">#REF!</definedName>
    <definedName name="_JT3">#REF!</definedName>
    <definedName name="_jxf1">#REF!</definedName>
    <definedName name="_nzt10">[15]原始数据!$D$3</definedName>
    <definedName name="_nzt20">[15]原始数据!$D$4</definedName>
    <definedName name="_nzt30">[15]原始数据!$D$5</definedName>
    <definedName name="_nzt50">[15]原始数据!$D$6</definedName>
    <definedName name="_qc1">#REF!</definedName>
    <definedName name="_qc10">[15]原始数据!$B$3</definedName>
    <definedName name="_qc2">[18]地形!$K$5</definedName>
    <definedName name="_qc20">[15]原始数据!$B$4</definedName>
    <definedName name="_qc30">[15]原始数据!$B$5</definedName>
    <definedName name="_qc4">#REF!</definedName>
    <definedName name="_qc5">#REF!</definedName>
    <definedName name="_qc50">[15]原始数据!$B$6</definedName>
    <definedName name="_qc9">[19]dxx!$G$5</definedName>
    <definedName name="_s1">#REF!</definedName>
    <definedName name="_sl1">#REF!</definedName>
    <definedName name="_sl2">#REF!</definedName>
    <definedName name="_ts10">[15]原始数据!$C$3</definedName>
    <definedName name="_ts20">[15]原始数据!$C$4</definedName>
    <definedName name="_ts30">[15]原始数据!$C$5</definedName>
    <definedName name="_ts50">[15]原始数据!$C$6</definedName>
    <definedName name="_XP16">#REF!</definedName>
    <definedName name="_XP7">#REF!</definedName>
    <definedName name="_xs10">[26]原始数据!$D$5</definedName>
    <definedName name="_xs20">[27]原始参数!$D$2</definedName>
    <definedName name="_ZC1">'[2]Db3'!#REF!</definedName>
    <definedName name="_ZJ10">#REF!</definedName>
    <definedName name="_ZS22">#REF!</definedName>
    <definedName name="_安装工程概算表_表三甲_">#REF!</definedName>
    <definedName name="_部分汇总表_表二甲_">#REF!</definedName>
    <definedName name="A">#REF!</definedName>
    <definedName name="aa">#REF!</definedName>
    <definedName name="aaa">#REF!</definedName>
    <definedName name="abc">#REF!</definedName>
    <definedName name="anzf">[3]表二!$K$25</definedName>
    <definedName name="AS">#REF!</definedName>
    <definedName name="ASA">#REF!</definedName>
    <definedName name="b">[4]表一甲!#REF!</definedName>
    <definedName name="bb">#REF!</definedName>
    <definedName name="BBB">[5]Macro1!$J$1</definedName>
    <definedName name="bdttk">[6]工程量表!$A$7:$I$88</definedName>
    <definedName name="bl">#REF!</definedName>
    <definedName name="btgcf">#REF!</definedName>
    <definedName name="cc">#REF!</definedName>
    <definedName name="chi">[7]地形!$I$6</definedName>
    <definedName name="cjtz">[8]dxx!$G$4</definedName>
    <definedName name="cjtz_高山">#REF!</definedName>
    <definedName name="cjtz_河网泥沼">#REF!</definedName>
    <definedName name="cjtz_平地">#REF!</definedName>
    <definedName name="cjtz_丘陵">#REF!</definedName>
    <definedName name="cjtz_山地">#REF!</definedName>
    <definedName name="cr">#REF!</definedName>
    <definedName name="CRF">#REF!</definedName>
    <definedName name="CWF">#REF!</definedName>
    <definedName name="czsjf">#REF!</definedName>
    <definedName name="d">#REF!</definedName>
    <definedName name="DATA2">#REF!</definedName>
    <definedName name="data22">#REF!</definedName>
    <definedName name="db">#REF!</definedName>
    <definedName name="dby">[10]地形!$K$1</definedName>
    <definedName name="DHL">#REF!</definedName>
    <definedName name="DJ">#REF!</definedName>
    <definedName name="dxgg1">#REF!</definedName>
    <definedName name="dxgg2">#REF!</definedName>
    <definedName name="dxgg3">#REF!</definedName>
    <definedName name="FFF">#REF!</definedName>
    <definedName name="fzgcf">#REF!</definedName>
    <definedName name="gf">#REF!</definedName>
    <definedName name="GNLX">#REF!</definedName>
    <definedName name="GNYF">#REF!</definedName>
    <definedName name="GNZS">#REF!</definedName>
    <definedName name="GS">#REF!</definedName>
    <definedName name="GWLX">#REF!</definedName>
    <definedName name="GWZS">#REF!</definedName>
    <definedName name="gy">[11]表三甲!#REF!</definedName>
    <definedName name="gz">#REF!</definedName>
    <definedName name="hgg">#REF!</definedName>
    <definedName name="hggg">#REF!</definedName>
    <definedName name="hh">[12]基础sr!#REF!</definedName>
    <definedName name="hhjg1">#REF!</definedName>
    <definedName name="hhjg2">#REF!</definedName>
    <definedName name="hhjg3">#REF!</definedName>
    <definedName name="HTML_CodePage" hidden="1">936</definedName>
    <definedName name="HTML_Control" hidden="1">{"'现金流量表（全部投资）'!$B$4:$P$23"}</definedName>
    <definedName name="HTML_Description" hidden="1">"lin zijian"</definedName>
    <definedName name="HTML_Email" hidden="1">""</definedName>
    <definedName name="HTML_Header" hidden="1">"现金流量表（全部投资）"</definedName>
    <definedName name="HTML_LastUpdate" hidden="1">"96-12-2"</definedName>
    <definedName name="HTML_LineAfter" hidden="1">TRUE</definedName>
    <definedName name="HTML_LineBefore" hidden="1">TRUE</definedName>
    <definedName name="HTML_Name" hidden="1">"linzijia"</definedName>
    <definedName name="HTML_OBDlg2" hidden="1">TRUE</definedName>
    <definedName name="HTML_OBDlg4" hidden="1">TRUE</definedName>
    <definedName name="HTML_OS" hidden="1">0</definedName>
    <definedName name="HTML_PathFile" hidden="1">"C:\lin\bk\MyHTML.htm"</definedName>
    <definedName name="HTML_Title" hidden="1">"PROJECT11"</definedName>
    <definedName name="J">#REF!</definedName>
    <definedName name="jgys">#REF!</definedName>
    <definedName name="jj">[12]基础sr!#REF!</definedName>
    <definedName name="jjf">#REF!</definedName>
    <definedName name="jt">#REF!</definedName>
    <definedName name="jttz">#REF!</definedName>
    <definedName name="jxtz">#REF!</definedName>
    <definedName name="jxxs_高山220kV上">#REF!</definedName>
    <definedName name="jxxs_高山220kV上一般">#REF!</definedName>
    <definedName name="jxxs_高山220kV下">#REF!</definedName>
    <definedName name="jxxs_高山220kV下一般">#REF!</definedName>
    <definedName name="jxxs_河网泥沼220kV上">#REF!</definedName>
    <definedName name="jxxs_河网泥沼220kV上一般">#REF!</definedName>
    <definedName name="jxxs_河网泥沼220kV下">#REF!</definedName>
    <definedName name="jxxs_河网泥沼220kV下一般">#REF!</definedName>
    <definedName name="jxxs_平地220kV上">#REF!</definedName>
    <definedName name="jxxs_平地220kV上一般">#REF!</definedName>
    <definedName name="jxxs_平地220kV下">#REF!</definedName>
    <definedName name="jxxs_平地220kV下一般">#REF!</definedName>
    <definedName name="jxxs_丘陵220kV上">#REF!</definedName>
    <definedName name="jxxs_丘陵220kV上一般">#REF!</definedName>
    <definedName name="jxxs_丘陵220kV下">#REF!</definedName>
    <definedName name="jxxs_丘陵220kV下一般">#REF!</definedName>
    <definedName name="jxxs_山地220kV上">#REF!</definedName>
    <definedName name="jxxs_山地220kV上一般">#REF!</definedName>
    <definedName name="jxxs_山地220kV下">#REF!</definedName>
    <definedName name="jxxs_山地220kV下一般">#REF!</definedName>
    <definedName name="kjjg1">#REF!</definedName>
    <definedName name="kjjg2">#REF!</definedName>
    <definedName name="kjjg3">#REF!</definedName>
    <definedName name="kk">#REF!</definedName>
    <definedName name="kkjg1">#REF!</definedName>
    <definedName name="KKZ">#REF!</definedName>
    <definedName name="kl">#REF!</definedName>
    <definedName name="LEN">[3]基础数据!$D$2</definedName>
    <definedName name="LGJQ3">#REF!</definedName>
    <definedName name="LGJQ4">#REF!</definedName>
    <definedName name="LGJQ6">#REF!</definedName>
    <definedName name="LGJQT">#REF!</definedName>
    <definedName name="LGJQT14">#REF!</definedName>
    <definedName name="ll">'[13]Db3'!#REF!</definedName>
    <definedName name="LV">#REF!</definedName>
    <definedName name="LX">#REF!</definedName>
    <definedName name="Macro10">#REF!</definedName>
    <definedName name="Macro11">#REF!</definedName>
    <definedName name="Macro12">#REF!</definedName>
    <definedName name="Macro13">#REF!</definedName>
    <definedName name="Macro14">#REF!</definedName>
    <definedName name="Macro15">#REF!</definedName>
    <definedName name="Macro16">#REF!</definedName>
    <definedName name="Macro17">#REF!</definedName>
    <definedName name="Macro18">#REF!</definedName>
    <definedName name="Macro19">#REF!</definedName>
    <definedName name="Macro2">#REF!</definedName>
    <definedName name="Macro20">#REF!</definedName>
    <definedName name="Macro21">#REF!</definedName>
    <definedName name="Macro22">#REF!</definedName>
    <definedName name="Macro23">#REF!</definedName>
    <definedName name="Macro24">#REF!</definedName>
    <definedName name="Macro3">#REF!</definedName>
    <definedName name="Macro30">'[14]#REF'!$A$1</definedName>
    <definedName name="Macro31">#REF!</definedName>
    <definedName name="Macro4">#REF!</definedName>
    <definedName name="Macro5">#REF!</definedName>
    <definedName name="Macro6">#REF!</definedName>
    <definedName name="Macro7">#REF!</definedName>
    <definedName name="Macro8">#REF!</definedName>
    <definedName name="Macro9">#REF!</definedName>
    <definedName name="mg">#REF!</definedName>
    <definedName name="nklsnbkls">#REF!</definedName>
    <definedName name="nn">#REF!</definedName>
    <definedName name="nzt">#REF!</definedName>
    <definedName name="pp">'[13]Db3'!#REF!</definedName>
    <definedName name="_xlnm.Print_Area" localSheetId="0">线路技改最高限价!$A$1:$H$148</definedName>
    <definedName name="ProjectID">[16]DT_4!$B$17</definedName>
    <definedName name="qc">[17]地形!$G$5</definedName>
    <definedName name="qc_高山">#REF!</definedName>
    <definedName name="qc_河网泥沼">#REF!</definedName>
    <definedName name="qc_平地">#REF!</definedName>
    <definedName name="qc_丘陵">#REF!</definedName>
    <definedName name="qc_山地">#REF!</definedName>
    <definedName name="qcyj">#REF!</definedName>
    <definedName name="qcyj_高山">#REF!</definedName>
    <definedName name="qcyj_河网泥沼">#REF!</definedName>
    <definedName name="qcyj_平地">#REF!</definedName>
    <definedName name="qcyj_丘陵">#REF!</definedName>
    <definedName name="qcyj_山地">#REF!</definedName>
    <definedName name="qq">[20]地形!$I$5</definedName>
    <definedName name="qtfy">[21]qtfy!#REF!</definedName>
    <definedName name="qw">[19]dxx!$G$5</definedName>
    <definedName name="Recorder" hidden="1">#REF!</definedName>
    <definedName name="rgtz">#REF!</definedName>
    <definedName name="rgtz_高山">#REF!</definedName>
    <definedName name="rgtz_河网泥沼">#REF!</definedName>
    <definedName name="rgtz_平地">#REF!</definedName>
    <definedName name="rgtz_丘陵">#REF!</definedName>
    <definedName name="rgtz_山地">#REF!</definedName>
    <definedName name="rlyj">#REF!</definedName>
    <definedName name="rlyj_高山">#REF!</definedName>
    <definedName name="rlyj_河网泥沼">#REF!</definedName>
    <definedName name="rlyj_平地">#REF!</definedName>
    <definedName name="rlyj_丘陵">#REF!</definedName>
    <definedName name="rlyj_山地">#REF!</definedName>
    <definedName name="s">#REF!</definedName>
    <definedName name="SD">#REF!</definedName>
    <definedName name="sheet11">#REF!</definedName>
    <definedName name="sheet12">#REF!</definedName>
    <definedName name="sj">#REF!</definedName>
    <definedName name="ss">#REF!</definedName>
    <definedName name="SXF">#REF!</definedName>
    <definedName name="TA">[3]杆塔装材表!#REF!</definedName>
    <definedName name="tgzw1">#REF!</definedName>
    <definedName name="tgzw2">#REF!</definedName>
    <definedName name="tgzw3">#REF!</definedName>
    <definedName name="tjdek">[22]dek!$A$2:$J$799</definedName>
    <definedName name="totals">#REF!</definedName>
    <definedName name="ts">[15]原始数据!$C$2</definedName>
    <definedName name="tsrgtz">[23]地形!#REF!</definedName>
    <definedName name="ttk">[24]工程量表!$A$7:$I$88</definedName>
    <definedName name="tw">#REF!</definedName>
    <definedName name="TXBP">#REF!</definedName>
    <definedName name="wh">'[25]JW4'!$N$47</definedName>
    <definedName name="wo">'[25]JW5'!$N$19</definedName>
    <definedName name="wr">#REF!</definedName>
    <definedName name="wrn.b1." hidden="1">{"表1",#N/A,FALSE,"Sheet2"}</definedName>
    <definedName name="xc">#REF!</definedName>
    <definedName name="xny">[10]地形!$K$2</definedName>
    <definedName name="xs">#REF!</definedName>
    <definedName name="xsa">[28]万元指标1!$A$39</definedName>
    <definedName name="XSA1">#REF!</definedName>
    <definedName name="XSA2">#REF!</definedName>
    <definedName name="XSA3">#REF!</definedName>
    <definedName name="xsb">[28]万元指标1!$B$39</definedName>
    <definedName name="XSB1">#REF!</definedName>
    <definedName name="XSB2">#REF!</definedName>
    <definedName name="XSB3">#REF!</definedName>
    <definedName name="XSB5">#REF!</definedName>
    <definedName name="XSC">#REF!</definedName>
    <definedName name="xsc4">[28]万元指标1!$L$32</definedName>
    <definedName name="xsc5">[28]万元指标1!$N$32</definedName>
    <definedName name="xsc6">[28]万元指标1!$U$32</definedName>
    <definedName name="xsd">[28]万元指标1!$D$39</definedName>
    <definedName name="XSD1">#REF!</definedName>
    <definedName name="XSD2">#REF!</definedName>
    <definedName name="XSE">#REF!</definedName>
    <definedName name="XSF">#REF!</definedName>
    <definedName name="xsf4">[28]万元指标1!$L$36</definedName>
    <definedName name="xsf5">[28]万元指标1!$N$36</definedName>
    <definedName name="xsf6">[28]万元指标1!$U$36</definedName>
    <definedName name="XSG">#REF!</definedName>
    <definedName name="XSH">#REF!</definedName>
    <definedName name="XSI">#REF!</definedName>
    <definedName name="XSI1">#REF!</definedName>
    <definedName name="XSJ">#REF!</definedName>
    <definedName name="XSK">#REF!</definedName>
    <definedName name="xsk1">[29]表三甲!#REF!</definedName>
    <definedName name="xsk4">[28]万元指标1!$L$37</definedName>
    <definedName name="xsk5">[28]万元指标1!$N$37</definedName>
    <definedName name="xsk6">[28]万元指标1!$U$37</definedName>
    <definedName name="XSL">#REF!</definedName>
    <definedName name="xsl1">[29]表三甲!#REF!</definedName>
    <definedName name="xsl4">[28]万元指标1!$L$38</definedName>
    <definedName name="xsl5">[28]万元指标1!$N$38</definedName>
    <definedName name="xsl6">[28]万元指标1!$U$38</definedName>
    <definedName name="XSM">#REF!</definedName>
    <definedName name="XSN">#REF!</definedName>
    <definedName name="XSO">#REF!</definedName>
    <definedName name="XSP">#REF!</definedName>
    <definedName name="XSP1">#REF!</definedName>
    <definedName name="xsq">#REF!</definedName>
    <definedName name="ys">#REF!</definedName>
    <definedName name="ysyj">#REF!</definedName>
    <definedName name="ysyj_高山">#REF!</definedName>
    <definedName name="ysyj_河网泥沼">#REF!</definedName>
    <definedName name="ysyj_平地">#REF!</definedName>
    <definedName name="ysyj_丘陵">#REF!</definedName>
    <definedName name="ysyj_山地">#REF!</definedName>
    <definedName name="YZF">#REF!</definedName>
    <definedName name="z">'[30]装材表(9)'!$A$5:$M$68</definedName>
    <definedName name="zb">[7]地形!$I$7</definedName>
    <definedName name="zc">#REF!</definedName>
    <definedName name="zcf1">#REF!</definedName>
    <definedName name="zcf2">#REF!</definedName>
    <definedName name="zcf3">'[31]JW3'!$N$58</definedName>
    <definedName name="zcf4">'[31]JW4'!$N$47</definedName>
    <definedName name="zcf5">'[31]JW5'!$N$19</definedName>
    <definedName name="zcf6">'[31]JW5'!$N$45</definedName>
    <definedName name="ZCXS">#REF!</definedName>
    <definedName name="zgzw1">#REF!</definedName>
    <definedName name="zgzw2">#REF!</definedName>
    <definedName name="zgzw3">#REF!</definedName>
    <definedName name="zhib">[7]地形!$I$6</definedName>
    <definedName name="zhiniao">[7]地形!$I$8</definedName>
    <definedName name="zhizhi">[7]地形!$I$3</definedName>
    <definedName name="zj">#REF!</definedName>
    <definedName name="zjf1">#REF!</definedName>
    <definedName name="zjf2">#REF!</definedName>
    <definedName name="zjf3">#REF!</definedName>
    <definedName name="zny">[10]地形!$K$3</definedName>
    <definedName name="ZS">#REF!</definedName>
    <definedName name="zxt">#REF!</definedName>
    <definedName name="zxt10">[15]原始数据!$E$3</definedName>
    <definedName name="zxt20">[15]原始数据!$E$4</definedName>
    <definedName name="zxt30">[15]原始数据!$E$5</definedName>
    <definedName name="zxt50">[15]原始数据!$E$6</definedName>
    <definedName name="zyf1">#REF!</definedName>
    <definedName name="zyf2">#REF!</definedName>
    <definedName name="zz">[12]基础sr!#REF!</definedName>
    <definedName name="ZZS">#REF!</definedName>
    <definedName name="阿斯兰就肯定哈" hidden="1">{"'现金流量表（全部投资）'!$B$4:$P$23"}</definedName>
    <definedName name="安装费">[32]除灰系统表二!#REF!</definedName>
    <definedName name="安装费系数">[32]除灰系统表二!#REF!</definedName>
    <definedName name="安装工程部分汇总表">#REF!</definedName>
    <definedName name="安装工程概算表">#REF!</definedName>
    <definedName name="北京定额">'[33]96价目表'!$A$3:$G$639</definedName>
    <definedName name="备品备件">'[34] 其 它 费 用'!$M$30</definedName>
    <definedName name="本工程">[7]地形!$I$8</definedName>
    <definedName name="本体">#REF!</definedName>
    <definedName name="本月起算日">#REF!</definedName>
    <definedName name="比载">#REF!</definedName>
    <definedName name="编制水平年">#REF!</definedName>
    <definedName name="表三校审">#REF!</definedName>
    <definedName name="材机调整">#REF!</definedName>
    <definedName name="冲突" hidden="1">{"'现金流量表（全部投资）'!$B$4:$P$23"}</definedName>
    <definedName name="除灰系统">#REF!</definedName>
    <definedName name="达到">#REF!</definedName>
    <definedName name="单价">#REF!</definedName>
    <definedName name="当年价差">#REF!</definedName>
    <definedName name="当年静态投资">#REF!</definedName>
    <definedName name="当年融资">#REF!</definedName>
    <definedName name="当年投资">#REF!</definedName>
    <definedName name="当年注册资本金">#REF!</definedName>
    <definedName name="导线240">#REF!</definedName>
    <definedName name="导线240取费价">#REF!</definedName>
    <definedName name="导线300">#REF!</definedName>
    <definedName name="导线300取费价">#REF!</definedName>
    <definedName name="导线400">#REF!</definedName>
    <definedName name="导线400取费价">#REF!</definedName>
    <definedName name="导线500">#REF!</definedName>
    <definedName name="导线500取费价">#REF!</definedName>
    <definedName name="导线630">#REF!</definedName>
    <definedName name="导线630取费价">#REF!</definedName>
    <definedName name="导线720">#REF!</definedName>
    <definedName name="导线720取费价">#REF!</definedName>
    <definedName name="导引绳比载">#REF!</definedName>
    <definedName name="导引绳张力">#REF!</definedName>
    <definedName name="地脚螺栓">#REF!</definedName>
    <definedName name="地脚螺栓取费价">#REF!</definedName>
    <definedName name="地线GJ">#REF!</definedName>
    <definedName name="地线LBGJ20AC">#REF!</definedName>
    <definedName name="地线LBGJ40AC">#REF!</definedName>
    <definedName name="电压等级">#REF!</definedName>
    <definedName name="定额01">#REF!</definedName>
    <definedName name="定额人工量汇总表">#REF!</definedName>
    <definedName name="放线张力">#REF!</definedName>
    <definedName name="扉页02">[35]除灰系统表二!#REF!</definedName>
    <definedName name="附">#REF!</definedName>
    <definedName name="附表">#REF!</definedName>
    <definedName name="附表二">#REF!</definedName>
    <definedName name="附件地形">#REF!</definedName>
    <definedName name="附属">#REF!</definedName>
    <definedName name="杆塔">[36]除灰系统表二!#REF!</definedName>
    <definedName name="杆塔地形">#REF!</definedName>
    <definedName name="干啊">'[2]Db3'!#REF!</definedName>
    <definedName name="高山">[3]基础数据!$F$5</definedName>
    <definedName name="工器具">'[34] 其 它 费 用'!$M$42</definedName>
    <definedName name="工资系数">[32]除灰系统表二!#REF!</definedName>
    <definedName name="工作日">#REF!</definedName>
    <definedName name="箍筋规格、数量">[37]分段表!#REF!</definedName>
    <definedName name="合计">#REF!</definedName>
    <definedName name="河网">[3]基础数据!$H$5</definedName>
    <definedName name="灰场">#REF!</definedName>
    <definedName name="回路数">#REF!</definedName>
    <definedName name="汇率">#REF!</definedName>
    <definedName name="基础">#REF!</definedName>
    <definedName name="基础地形">#REF!</definedName>
    <definedName name="基础钢材">#REF!</definedName>
    <definedName name="基础钢材取费价">#REF!</definedName>
    <definedName name="基础降">#REF!</definedName>
    <definedName name="计费额">#REF!</definedName>
    <definedName name="价差系数">[32]除灰系统表二!#REF!</definedName>
    <definedName name="架线地形1">#REF!</definedName>
    <definedName name="架线地形2">#REF!</definedName>
    <definedName name="间隔棒方型">#REF!</definedName>
    <definedName name="间隔棒六分裂">#REF!</definedName>
    <definedName name="间隔棒十字型">#REF!</definedName>
    <definedName name="建设规模">#REF!</definedName>
    <definedName name="建设期贷款利率">#REF!</definedName>
    <definedName name="建筑.材料价差汇总表">#REF!</definedName>
    <definedName name="降阻剂">#REF!</definedName>
    <definedName name="交通">#REF!</definedName>
    <definedName name="接续地形">#REF!</definedName>
    <definedName name="今天">#REF!</definedName>
    <definedName name="进">#REF!</definedName>
    <definedName name="绝缘子100合成">#REF!</definedName>
    <definedName name="绝缘子160">#REF!</definedName>
    <definedName name="绝缘子160P">#REF!</definedName>
    <definedName name="绝缘子160合成">#REF!</definedName>
    <definedName name="绝缘子160合成直流">#REF!</definedName>
    <definedName name="绝缘子160直流">#REF!</definedName>
    <definedName name="绝缘子180合成">#REF!</definedName>
    <definedName name="绝缘子210">#REF!</definedName>
    <definedName name="绝缘子210P">#REF!</definedName>
    <definedName name="绝缘子210合成">#REF!</definedName>
    <definedName name="绝缘子210合成直流">#REF!</definedName>
    <definedName name="绝缘子210直流">#REF!</definedName>
    <definedName name="绝缘子240">#REF!</definedName>
    <definedName name="绝缘子240P">#REF!</definedName>
    <definedName name="绝缘子240合成">#REF!</definedName>
    <definedName name="绝缘子300">#REF!</definedName>
    <definedName name="绝缘子300P">#REF!</definedName>
    <definedName name="绝缘子300合成">#REF!</definedName>
    <definedName name="绝缘子300合成直流">#REF!</definedName>
    <definedName name="绝缘子300直流">#REF!</definedName>
    <definedName name="绝缘子400">#REF!</definedName>
    <definedName name="绝缘子400P">#REF!</definedName>
    <definedName name="绝缘子400合成">#REF!</definedName>
    <definedName name="绝缘子400合成直流">#REF!</definedName>
    <definedName name="绝缘子400直流">#REF!</definedName>
    <definedName name="绝缘子70">#REF!</definedName>
    <definedName name="绝缘子70P">#REF!</definedName>
    <definedName name="绝缘子地线">#REF!</definedName>
    <definedName name="开工日">#REF!</definedName>
    <definedName name="连接金具">#REF!</definedName>
    <definedName name="毛石">#REF!</definedName>
    <definedName name="目录" hidden="1">{"'现金流量表（全部投资）'!$B$4:$P$23"}</definedName>
    <definedName name="目录1" hidden="1">{"'现金流量表（全部投资）'!$B$4:$P$23"}</definedName>
    <definedName name="目录11" hidden="1">{"'现金流量表（全部投资）'!$B$4:$P$23"}</definedName>
    <definedName name="目录2" hidden="1">{"'现金流量表（全部投资）'!$B$4:$P$23"}</definedName>
    <definedName name="泥沼">[3]基础数据!$G$5</definedName>
    <definedName name="年上涨指数">#REF!</definedName>
    <definedName name="平地">[3]基础数据!$I$5</definedName>
    <definedName name="其他qtfy">#REF!</definedName>
    <definedName name="其它融资">#REF!</definedName>
    <definedName name="其它注资">#REF!</definedName>
    <definedName name="其它注资比例">#REF!</definedName>
    <definedName name="汽运地形">#REF!</definedName>
    <definedName name="牵引绳比载">#REF!</definedName>
    <definedName name="牵引绳张力">#REF!</definedName>
    <definedName name="丘陵">[3]基础数据!$D$5</definedName>
    <definedName name="区域1">#REF!</definedName>
    <definedName name="区域2">#REF!</definedName>
    <definedName name="全长">#REF!</definedName>
    <definedName name="燃煤系统">#REF!</definedName>
    <definedName name="燃油系统">#REF!</definedName>
    <definedName name="人工费">#REF!</definedName>
    <definedName name="人工调整">#REF!</definedName>
    <definedName name="融资">#REF!</definedName>
    <definedName name="砂">#REF!</definedName>
    <definedName name="山地">[3]基础数据!$E$5</definedName>
    <definedName name="设备">[38]除灰系统表二!#REF!</definedName>
    <definedName name="设备系数">[32]除灰系统表二!#REF!</definedName>
    <definedName name="生产列1">#REF!</definedName>
    <definedName name="生产列11">#REF!</definedName>
    <definedName name="生产列15">#REF!</definedName>
    <definedName name="生产列16">#REF!</definedName>
    <definedName name="生产列17">#REF!</definedName>
    <definedName name="生产列19">#REF!</definedName>
    <definedName name="生产列2">#REF!</definedName>
    <definedName name="生产列20">#REF!</definedName>
    <definedName name="生产列3">#REF!</definedName>
    <definedName name="生产列4">#REF!</definedName>
    <definedName name="生产列5">#REF!</definedName>
    <definedName name="生产列6">#REF!</definedName>
    <definedName name="生产列7">#REF!</definedName>
    <definedName name="生产列8">#REF!</definedName>
    <definedName name="生产列9">#REF!</definedName>
    <definedName name="生产期">#REF!</definedName>
    <definedName name="生产期1">#REF!</definedName>
    <definedName name="生产期11">#REF!</definedName>
    <definedName name="生产期15">#REF!</definedName>
    <definedName name="生产期16">#REF!</definedName>
    <definedName name="生产期17">#REF!</definedName>
    <definedName name="生产期19">#REF!</definedName>
    <definedName name="生产期2">#REF!</definedName>
    <definedName name="生产期20">#REF!</definedName>
    <definedName name="生产期3">#REF!</definedName>
    <definedName name="生产期4">#REF!</definedName>
    <definedName name="生产期5">#REF!</definedName>
    <definedName name="生产期6">#REF!</definedName>
    <definedName name="生产期7">#REF!</definedName>
    <definedName name="生产期8">#REF!</definedName>
    <definedName name="生产期9">#REF!</definedName>
    <definedName name="省局融资">#REF!</definedName>
    <definedName name="省局注资">#REF!</definedName>
    <definedName name="省局注资比例">#REF!</definedName>
    <definedName name="施工进度_年份">#REF!</definedName>
    <definedName name="石">#REF!</definedName>
    <definedName name="石灰">#REF!</definedName>
    <definedName name="收费基价">#REF!</definedName>
    <definedName name="水泥">#REF!</definedName>
    <definedName name="水泥取费价">#REF!</definedName>
    <definedName name="税金">#REF!</definedName>
    <definedName name="说明">[39]TT!$X$26</definedName>
    <definedName name="塔材钢管塔">#REF!</definedName>
    <definedName name="塔材高强钢">#REF!</definedName>
    <definedName name="塔材角钢">#REF!</definedName>
    <definedName name="塔材取费价">#REF!</definedName>
    <definedName name="塔数比">#REF!</definedName>
    <definedName name="塔型">#REF!</definedName>
    <definedName name="调试费1">'[34] 其 它 费 用'!$M$44</definedName>
    <definedName name="调试费2">'[34] 其 它 费 用'!$M$45</definedName>
    <definedName name="铁塔">#REF!</definedName>
    <definedName name="投资比例">#REF!</definedName>
    <definedName name="土">#REF!</definedName>
    <definedName name="土方地形">#REF!</definedName>
    <definedName name="土石方1">'[40]装材表(9)'!$A$5:$M$72</definedName>
    <definedName name="外部">[28]万元指标1!#REF!</definedName>
    <definedName name="线路长度">#REF!</definedName>
    <definedName name="项目">[32]除灰系统表二!#REF!</definedName>
    <definedName name="小运地形1">#REF!</definedName>
    <definedName name="小运地形2">#REF!</definedName>
    <definedName name="校核">#REF!</definedName>
    <definedName name="新">#REF!</definedName>
    <definedName name="需用量">#REF!</definedName>
    <definedName name="序_号">#REF!</definedName>
    <definedName name="序号">#REF!</definedName>
    <definedName name="烟囱">#REF!</definedName>
    <definedName name="预__审__概__算__书">#REF!</definedName>
    <definedName name="长度">#REF!</definedName>
    <definedName name="长度10">#REF!</definedName>
    <definedName name="长度20">[27]原始参数!$B$2</definedName>
    <definedName name="主材">[32]除灰系统表二!#REF!</definedName>
    <definedName name="主材系数">[32]除灰系统表二!#REF!</definedName>
    <definedName name="注册资本金比例">#REF!</definedName>
    <definedName name="注资">#REF!</definedName>
    <definedName name="注资比例_占动态投资">#REF!</definedName>
    <definedName name="注资比例_占总投资">#REF!</definedName>
    <definedName name="总表">#REF!</definedName>
    <definedName name="走廊220">#REF!</definedName>
    <definedName name="走廊330">#REF!</definedName>
    <definedName name="走廊500">#REF!</definedName>
    <definedName name="走廊500紧凑型">#REF!</definedName>
    <definedName name="走廊750">#REF!</definedName>
    <definedName name="最大弧垂张力">#REF!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<sst xmlns="http://schemas.openxmlformats.org/spreadsheetml/2006/main" count="561" uniqueCount="416">
  <si>
    <t>送变电公司2026年度生产类项目（线路部分）劳务分包框架招标采购项目最高限价表</t>
  </si>
  <si>
    <t>序号</t>
  </si>
  <si>
    <t>名称</t>
  </si>
  <si>
    <t>单位</t>
  </si>
  <si>
    <t>最高限价（不含税）</t>
  </si>
  <si>
    <t>特征描述</t>
  </si>
  <si>
    <t>调整原则</t>
  </si>
  <si>
    <t>备注</t>
  </si>
  <si>
    <t>A</t>
  </si>
  <si>
    <t>一</t>
  </si>
  <si>
    <t>基础工程</t>
  </si>
  <si>
    <t>A-1-1</t>
  </si>
  <si>
    <t>元/m³</t>
  </si>
  <si>
    <t>1.名称：基础工程
2.工程量：按设计图纸本体工程量
3.工作内容：
材料外观检查及运输、线路复测及分坑、土方开挖及回填、钢筋加工及制作、钢筋笼和地脚螺栓（插入式角钢）安装及绑扎或焊接、模板制作安装及拆除、声测管安装、混凝土搅拌及浇制、基础养护、清理现场，施工所需材料的保管、装卸及运输等；施工道路修筑及其材料保管、装卸、运输及道路恢复等；施工设备及工器具运输；验收配合及缺陷处理等劳务协作。
4.不包含：水泥、砂、石等装置性材料及主要施工机具（详见：招标人提供线路工程劳务分包机具清单）。</t>
  </si>
  <si>
    <r>
      <rPr>
        <sz val="10"/>
        <rFont val="宋体"/>
        <charset val="134"/>
        <scheme val="minor"/>
      </rPr>
      <t>1.费用调整原则：
①运距调整原则：依据设计文件中确认的工程平均人力运距进行综合调整、不进行单基分别调整。0≤工程平均人力运距≤150m，不作调整；150m＜工程平均人力运距≤500m，单价增加200元/m³，500m≤工程平均人力运距＜1000m，单价增加350元/m³；1000m≤工程平均人力运距＜2000m，单价增加450元/m³；工程平均人力运距≥2000m，单价增加600元/m³。
②地质调整原则：根据设计文件中确认的工程地质比例进行加权平均调整。土质为坚土及以下的，不作调整；土质为松砂石或者泥水坑的，单价增加150元/m³；土质为岩石（人工开凿）的，单价增加450元/m³；土质为岩石但不是人工开凿的，不予增补。
③同一个工程中只有三基及以下或者基础分散分布（首尾之间水平档距超过3km）的，基础单价进行调整系数1.1。
3.单价费用包含充盈量、加灌量成本，结算中充盈量、加灌量不作统计。
4.执行调整原则时，同一子项出现两种及以上调整时，各调整原则的计算基数均为原基准价（不含税），调整值一律按各项增加值累加计算。
例：某线路工程迁改工作（基础工程量为进行N10、N11、N12、N16四基，N10</t>
    </r>
    <r>
      <rPr>
        <sz val="10"/>
        <rFont val="宋体"/>
        <charset val="134"/>
      </rPr>
      <t>～</t>
    </r>
    <r>
      <rPr>
        <sz val="10"/>
        <rFont val="宋体"/>
        <charset val="134"/>
        <scheme val="minor"/>
      </rPr>
      <t>N16水平档距为3.2km），全线工程平均运输距离为400m，全线土质比例为坚土10%，松砂石40%，岩石20%，岩石（人工开凿）30%，则基础单价（不含税）为：[1400+250+（10%×0+40%×150+20%×0+30%×450）]×1.1=2029.5元/m³</t>
    </r>
  </si>
  <si>
    <t>A-1-2</t>
  </si>
  <si>
    <t>水磨钻施工补助</t>
  </si>
  <si>
    <r>
      <rPr>
        <sz val="10"/>
        <rFont val="宋体"/>
        <charset val="134"/>
        <scheme val="minor"/>
      </rPr>
      <t>m</t>
    </r>
    <r>
      <rPr>
        <vertAlign val="superscript"/>
        <sz val="10"/>
        <rFont val="宋体"/>
        <charset val="134"/>
        <scheme val="minor"/>
      </rPr>
      <t>3</t>
    </r>
  </si>
  <si>
    <t>1.名称：水磨钻施工补助
2.工程量：按经承包人项目部签证确认的采用水磨钻施工的基础本体混凝土量
4.工作内容：含场地平整、机具就、退位、施工用电源、水源的安装、清理现场、工器具移运等；含施工所需材料的保管、装卸及运输等；施工道路修筑及其材料保管、装卸、运输及道路恢复等；施工设备及工器具运输、使用等。</t>
  </si>
  <si>
    <t>费用调整原则：无</t>
  </si>
  <si>
    <t>A-1-3</t>
  </si>
  <si>
    <t>基础护壁</t>
  </si>
  <si>
    <t>基础工程单价的70%</t>
  </si>
  <si>
    <t>1.名称：基础护壁
2.工程量：按经承包人项目部确认的完工量
3.工作内容：
材料外观检查及运输、土方开挖及回填、钢筋加工及制作、钢筋安装及绑扎或焊接、模板制作安装及拆除、混凝土搅拌及浇制、基础养护、清理现场，施工所需材料的保管、装卸及运输等；施工道路修筑及其材料保管、装卸、运输及道路恢复等；施工设备及工器具运输；验收配合及缺陷处理等劳务协作。
预制护壁：预制护壁安装，清理现场，工器具移运等所需的全部劳务协作工作。
4.不包含：水泥、砂、石等装置性材料及主要施工机具（详见：招标人提供线路工程劳务分包机具清单）。</t>
  </si>
  <si>
    <t>①机械灌注桩如存在泥浆护壁，不计取相关费用。</t>
  </si>
  <si>
    <t>A-1-4</t>
  </si>
  <si>
    <t>基础垫层</t>
  </si>
  <si>
    <t>基础工程单价的35%</t>
  </si>
  <si>
    <t>1.名称：基础垫层
2.工程量：按设计图纸本体工程量
3.工作内容：
材料外观检查及运输、土方开挖及回填、钢筋加工及制作、钢筋安装及绑扎或焊接、模板制作安装及拆除、混凝土搅拌及浇制、基础养护、清理现场，施工所需材料的保管、装卸及运输等；施工道路修筑及其材料保管、装卸、运输及道路恢复等；验收配合及缺陷处理等劳务协作。
4.不包含：水泥、砂、石等装置性材料及主要施工机具（详见：招标人提供线路工程劳务分包机具清单）。</t>
  </si>
  <si>
    <t>1、费用调整：如设计图纸中基础垫层为铺石灌浆、碎石垫层、灰土垫层，费用下调为25%，即基准单价为相应基础工程单价的25%。</t>
  </si>
  <si>
    <t>A-1-5</t>
  </si>
  <si>
    <t>保护帽（110kV）</t>
  </si>
  <si>
    <t>(元/基)</t>
  </si>
  <si>
    <t>1.名称：保护帽
2.工程量：按设计图纸量
3.工作内容：
材料外观检查及运输、模板制作安装及拆除、混凝土搅拌及浇制、基础养护、清理现场，施工所需材料的保管、装卸及运输等；施工道路修筑及其材料保管、装卸、运输及道路恢复等；施工设备及工器具运输；验收配合及缺陷处理等劳务协作。
4.不包含：水泥、砂、石等装置性材料及主要施工机具（详见：招标人提供线路工程劳务分包机具清单）。</t>
  </si>
  <si>
    <t>费用调整原则：
①钢管杆乘0.75系数。</t>
  </si>
  <si>
    <t>A-1-6</t>
  </si>
  <si>
    <t>保护帽（220kV）</t>
  </si>
  <si>
    <t>A-1-7</t>
  </si>
  <si>
    <t>保护帽（500kV）</t>
  </si>
  <si>
    <t>A-1-8</t>
  </si>
  <si>
    <t>水平接地安装</t>
  </si>
  <si>
    <t>元/m</t>
  </si>
  <si>
    <t>1.名称：接地工程
2.工程量：按设计图纸量
3.工作内容：
包含接地沟开挖（含石方开挖）及回填、水平接地体制作安装（含降阻剂）、焊接（包括接地引下线）、清理现场、电阻测量，非开挖接地含泥浆池挖、填、钻孔，施工所需材料保管、装卸、运输等。
4.不包含：装置性材料及主要施工机具（详见：招标人提供线路工程劳务分包机具清单）。</t>
  </si>
  <si>
    <t>费用调整原则：
1.运距调整：依据设计文件中确认的工程平均人力运距进行综合调整、不进行单基分别调整。0≤工程平均人力运距≤300m，不作调整；300m＜工程平均人力运距≤500m，单价增加0.4元/m，500m≤工程平均人力运距＜1000m，单价增加0.55元/m；1000m≤工程平均人力运距＜2000m，单价增加0.7元/m；工程平均人力运距≥2000m，单价增加0.9元/m。
2.地质调整原则：地质调整依据设计文件中确认的地质比例进行加权平均计算综合调整值，不再进行单基分别单列；地质为松砂石的，乘1.1系数；地质为岩石、水石坑的，乘1.2系数，其他地质不做调整。
3.执行调整原则时，同一子项出现两种及以上调整时，各调整原则的计算基数均为原基准价（不含税），调整值一律按各项增加值累加计算。
例如：
    如某工程接地安装，平均人力运距为400m，地质比例普通土50%、松砂石40%、岩石10%，则该工程接地不含税单价为：
    （25+0.4)×（1+0.4×0.1+0.1×0.2）=26.9元/m。</t>
  </si>
  <si>
    <t>A-1-9</t>
  </si>
  <si>
    <t>接地极安装</t>
  </si>
  <si>
    <t>元/根</t>
  </si>
  <si>
    <t>1.名称：接地极安装
2.工程量：按设计图纸量
3.工作内容：含接地沟土方开方及回填、接地极制作、安装，施工所需材料保管、装卸、运输等。
4.不包含：装置性材料及主要施工机具（详见：招标人提供线路工程劳务分包机具清单）。</t>
  </si>
  <si>
    <t>A-1-10</t>
  </si>
  <si>
    <t>接地模块安装</t>
  </si>
  <si>
    <t>个</t>
  </si>
  <si>
    <t>1.名称：接地模块
2.工程量：按设计图纸量
3.工作内容：
含材料外观检查，接地模块安装，施工所需材料保管、装卸、运输等。
4.不包含：装置性材料及主要施工机具（详见：招标人提供线路工程劳务分包机具清单）。</t>
  </si>
  <si>
    <t>A-1-11</t>
  </si>
  <si>
    <t>铜覆钢接地安装</t>
  </si>
  <si>
    <t>根</t>
  </si>
  <si>
    <t>1.名称：铜覆钢接地
2.工程量：按设计图纸量
3.工作内容：含安装，施工所需材料保管、装卸、运输等。
5.不包含：装置性材料费及主要施工机具（详见：招标人提供线路工程劳务分包机具清单）。</t>
  </si>
  <si>
    <t>B</t>
  </si>
  <si>
    <t>二</t>
  </si>
  <si>
    <t>杆塔工程</t>
  </si>
  <si>
    <t>B-1-1</t>
  </si>
  <si>
    <t>铁塔工程</t>
  </si>
  <si>
    <t>元/t</t>
  </si>
  <si>
    <t>1.名称：铁塔组立（非吊车组立）
2.工程量：按设计图纸量
3.工作内容：
包含施工道路修筑及其材料保管、装卸、运输及道路恢复等；现场布置，立、拆抱杆，吊装（按非吊车组塔方式组立施工），螺栓紧固及防松防盗安装，相关材料工地运输装卸和保管，验收配合及消缺等工序的劳务协作。
4.不包含：防坠落安装、装置性材料及主要施工机具（详见：招标人提供线路工程劳务分包机具清单）。</t>
  </si>
  <si>
    <r>
      <rPr>
        <sz val="10"/>
        <rFont val="宋体"/>
        <charset val="134"/>
        <scheme val="minor"/>
      </rPr>
      <t>1.费用调整原则：
①工地运输费用：0≤工程平均运输距离＜50m，不作调整；50m≤工程平均运输距离＜500m，单价增加250元/t，500m≤工程平均运输距离＜1000m，单价增加400元/t；工程平均运输距离≥1000m，单价增加600元/t。
②地形调整原则：依据设计文件中确认的地形比例进行加权平均计算综合调整值；地形为泥沼的，单价增加100元/t；地形为山地的，单价增加200元/t；地形为高山的，单价增加250元/t；地形为峻岭的，单价增加300元/t；其余地形不作调整。
③同一个工程中只有组立三基铁塔及以下的，组塔单价增加100元</t>
    </r>
    <r>
      <rPr>
        <sz val="10"/>
        <color rgb="FFFF0000"/>
        <rFont val="宋体"/>
        <charset val="134"/>
        <scheme val="minor"/>
      </rPr>
      <t>/吨</t>
    </r>
    <r>
      <rPr>
        <sz val="10"/>
        <rFont val="宋体"/>
        <charset val="134"/>
        <scheme val="minor"/>
      </rPr>
      <t>。
④特殊组塔工艺调整原则：经审批，如需采用除悬浮抱杆、附着式抱杆（短钢抱杆）以外的非常规组塔方式，组塔单价依据具体施工方案另行核算。
2.在旧线路下方组塔基价*1.1的系数，仅针对基价进行调整。
3.执行调整原则时，同一子项出现两种及以上调整时，各调整原则的计算基数均为原基准价（不含税），调整值一律按各项增加值累加计算。
例如：如某技改项目工程，需组立4基铁塔，工程平均人力运输距离0.4km，地形比例丘陵50%，泥沼25%，山地25%，该工程铁塔组立（非吊车组立）单价为：
    1620+250+（50%×0+25%×100+25%×200）=1945元/t。</t>
    </r>
  </si>
  <si>
    <t>本子目适用于非吊车组立方式。</t>
  </si>
  <si>
    <t>B-1-2</t>
  </si>
  <si>
    <t>铁塔组立</t>
  </si>
  <si>
    <t>1.名称：铁塔组立（吊车组立）
2.工程量：按设计图纸量
3.工作内容：包含施工道路修筑及其材料保管、装卸、运输及道路恢复等；现场布置，立、拆抱杆，吊装（按使用吊车组塔方式组立施工），螺栓紧固及防松防盗安装，相关材料工地运输装卸和保管，验收配合及消缺等工序的劳务协作。
4.不包含：防坠落安装、主要施工机具（详见：详见：招标人提供线路工程劳务分包机具清单）。</t>
  </si>
  <si>
    <r>
      <rPr>
        <sz val="10"/>
        <rFont val="宋体"/>
        <charset val="134"/>
        <scheme val="minor"/>
      </rPr>
      <t>费用调整原则：
1.履带式移动落地摇臂抱杆组塔，采用此条目标准计算。
2.地形调整原则：根据设计提供的地形比例进行加权平均计算综合调整值；地形为泥沼/泥水坑的，单价增加100元/t；其余地形不作调整。
例：如某项目工程平均人力运输距离0.5km，地形比例丘陵50%，泥沼50%，该工程铁塔组立（吊车组立）单价为：1350+0.5</t>
    </r>
    <r>
      <rPr>
        <sz val="10"/>
        <rFont val="Arial"/>
        <charset val="134"/>
      </rPr>
      <t>×</t>
    </r>
    <r>
      <rPr>
        <sz val="10"/>
        <rFont val="宋体"/>
        <charset val="134"/>
        <scheme val="minor"/>
      </rPr>
      <t>100=1400元/t。
3.执行调整原则时，同一子项出现两种及以上调整时，各调整原则的计算基数均为原基准价（不含税），调整值一律按各项增加值累加计算。</t>
    </r>
  </si>
  <si>
    <t>本子目适用于吊车组立。</t>
  </si>
  <si>
    <t>B-1-3</t>
  </si>
  <si>
    <t>钢管杆工程</t>
  </si>
  <si>
    <t>1.名称：钢管杆组立
2.工程量：按设计图纸量
3.工作内容：
外观检查，施工道路修筑及其材料保管、装卸、运输及道路恢复等，现场布置，吊装（按采用吊车吊装施工方式考虑），螺栓紧固及防松防盗安装，相关材料工地运输装卸和保管，验收配合及消缺等工序的劳务协作。
4.不包含：防坠落安装、装置性材料及主要施工机具（详见：招标人提供线路工程劳务分包机具清单）。</t>
  </si>
  <si>
    <t>C</t>
  </si>
  <si>
    <t>三</t>
  </si>
  <si>
    <t>架线及附件安装工程</t>
  </si>
  <si>
    <t>使用原则：
导线：
一、原路径下方迁改项目：采用C-1-13
二、非原路径下方迁改项目：在C-1-1至C-1-6选取对应电压等级子目+C-1-11
地线：
一、原路径下方迁改项目：采用C-1-14
二、非原路径下方迁改项目：在C-1-7至C-1-10选取对应电压等级子目+C-1-12
其他：
1.C-1-16、C-1-17仅适用于导线展放需要布置牵张场，单独地线/OPGW展放、拆除及更换时单价已含牵张场场地布置。
2.执行调整原则时，同一子项出现两种及以上调整时，各调整原则的计算基数均为初始价格（不含税），调整值一律按各项增加值累加计算。</t>
  </si>
  <si>
    <t>架线工程</t>
  </si>
  <si>
    <t>C-1-1</t>
  </si>
  <si>
    <t>导线展放及紧线（35kV）</t>
  </si>
  <si>
    <t>元/km·三相</t>
  </si>
  <si>
    <r>
      <rPr>
        <sz val="10"/>
        <rFont val="宋体"/>
        <charset val="134"/>
        <scheme val="minor"/>
      </rPr>
      <t>1.名称：导线展放及紧线
2.工程量：按设计图纸量。
3.工作内容：放、紧线准备，临时锚固安装及拆除，导引绳、牵引绳展放，人力或机械牵引放线，紧挂线，弧垂观测，信号联络，直线接头连接，清理现场，工器具移运等。包含</t>
    </r>
    <r>
      <rPr>
        <sz val="10"/>
        <color rgb="FFFF0000"/>
        <rFont val="宋体"/>
        <charset val="134"/>
        <scheme val="minor"/>
      </rPr>
      <t>间隔棒安装劳务协作，</t>
    </r>
    <r>
      <rPr>
        <sz val="10"/>
        <rFont val="宋体"/>
        <charset val="134"/>
        <scheme val="minor"/>
      </rPr>
      <t>道路修筑，场内钢板、道木铺设，相关材料工地运输装卸和保管，验收配合。
4.不包含：牵张设备、吊车等主要施工机具（详见：招标人提供线路工程劳务机具清单）、钢板。</t>
    </r>
  </si>
  <si>
    <t>费用调整原则：
1.单相架设×0.5系数，两相架线×0.75系数。
2.同塔双回同时架设×1.5系数，同塔三回同时架设×2.0系数，同塔四回同时架设×2.5系数。
3.同塔双回非同时架设×1.6系数，同塔三回非同时架设×2.2系数，同塔四回非同时架设×2.8系数。
4.如若施工段内组立新塔后将旧导线移至新塔，非原路径下方则单价×0.6系数，原路径下方则单价×0.5系数。
5.六分裂导线时单价成×1.2系数。</t>
  </si>
  <si>
    <t>单独导线架设，不含导线拆除</t>
  </si>
  <si>
    <t>C-1-2</t>
  </si>
  <si>
    <t>导线展放及紧线（110kV）</t>
  </si>
  <si>
    <t>C-1-3</t>
  </si>
  <si>
    <t>导线展放及紧线（220kV）</t>
  </si>
  <si>
    <t>C-1-4</t>
  </si>
  <si>
    <t>导线展放及紧线（500kV）</t>
  </si>
  <si>
    <t>C-1-5</t>
  </si>
  <si>
    <t>导线展放及紧线（±500kV）</t>
  </si>
  <si>
    <t>元/km·两相</t>
  </si>
  <si>
    <t>费用调整原则：
1.单相架设×0.6系数。
2.同塔双回同时架设×1.5系数，同塔三回同时架设×2.0系数，同塔四回同时架设×2.5系数。
3.同塔双回非同时架设×1.6系数，同塔三回非同时架设×2.2系数，同塔四回非同时架设×2.8系数。
4.如若施工段内组立新塔后将旧导线移至新塔，非原路径下方则单价×0.6系数，原路径下方则单价×0.5系数。
5.六分裂导线时单价成×1.2系数。</t>
  </si>
  <si>
    <t>C-1-6</t>
  </si>
  <si>
    <t>导线展放及紧线（±800kV）</t>
  </si>
  <si>
    <t>C-1-7</t>
  </si>
  <si>
    <t>地线/光缆展放及紧线（35kV）</t>
  </si>
  <si>
    <t>元/km</t>
  </si>
  <si>
    <t>1.名称：地线展放及紧线
2.工程量：按设计图纸量。
3.工作内容：放、紧线准备，临时锚固安装及拆除，人力或机械牵引放线，线路牵张场场地平整，紧挂线，弧垂观测调整，信号联络，护线及锚线，杆塔监护，直线接头连接，清理现场，工器具移运等。包含耐张终端头制作、耐张串组合连接和挂线、附件安装，地线、OPGW展放，OPGW测量及熔接劳务协作，道路修筑及恢复，场内钢板、道木铺设，牵张场布置（含场地平整及回复），相关材料工地运输装卸和保管，验收配合等完成展放及紧线所需的全部劳务协作工作。
4.不包含：牵张设备、吊车等主要施工机具（详见：招标人提供线路工程劳务机具清单）、钢板。</t>
  </si>
  <si>
    <r>
      <rPr>
        <sz val="10"/>
        <rFont val="宋体"/>
        <charset val="134"/>
        <scheme val="minor"/>
      </rPr>
      <t>1.单独地线/OPGW光缆展放时（无导线展放）长度按照线路亘长计列。不能累加地线或者光缆长度（含10kV</t>
    </r>
    <r>
      <rPr>
        <sz val="10"/>
        <color rgb="FFFF0000"/>
        <rFont val="宋体"/>
        <charset val="134"/>
        <scheme val="minor"/>
      </rPr>
      <t>及</t>
    </r>
    <r>
      <rPr>
        <sz val="10"/>
        <rFont val="宋体"/>
        <charset val="134"/>
        <scheme val="minor"/>
      </rPr>
      <t>以下一般公路跨越封网）。
2.双地线/光缆展放时单价×1.9系数。
3.同塔段内既有导线展放也有地线展放时，单价成0.9系数。</t>
    </r>
  </si>
  <si>
    <t>C-1-8</t>
  </si>
  <si>
    <t>地线/光缆展放及紧线（110kV、220kV）</t>
  </si>
  <si>
    <t>C-1-9</t>
  </si>
  <si>
    <t>地线/光缆展放及紧线（500kV、±500kV）</t>
  </si>
  <si>
    <t>C-1-10</t>
  </si>
  <si>
    <t>地线展放及紧线（±800kV）</t>
  </si>
  <si>
    <t>C-1-11</t>
  </si>
  <si>
    <t>导线拆除</t>
  </si>
  <si>
    <t>C-1-1至C-1-6中对应的电压等级子目的40%</t>
  </si>
  <si>
    <t>1.名称：单独导线拆除
2.工程量：按设计图纸量。
3.工作内容：放、紧线准备，临时锚固安装及拆除，道路修筑及恢复，场内钢板、道木铺设，导引绳、牵引绳展放，导线撤线准备，打开线夹，导线进滑车线，撤线，信号联络，杆塔监护，清理现场，工器具移运等。包含导线拆除、间隔棒拆除、悬垂线夹拆除、耐张线夹拆除、绝缘子串拆除、防振锤拆除等劳务协作，道路修筑及恢复，道木铺设，相关材料工地运输装卸和保管，验收配合，废旧物资回退运输。
4.不包含：牵张设备、吊车等主要施工机具（详见：招标人提供线路工程劳务机具清单）、钢板。</t>
  </si>
  <si>
    <t>费用调整原则：
1.若有业主签字为保护性拆除，且拆除后不影响二次使用的，单价调整为对应架设费用的52%。
2.单相架设×0.5系数，两相架线×0.75系数。
3.同塔双回同时架设×1.5系数，同塔三回同时架设×2.0系数，同塔四回同时架设×2.5系数。
4.同塔双回非同时架设×1.6系数，同塔三回非同时架设×2.2系数，同塔四回非同时架设×2.8系数。</t>
  </si>
  <si>
    <t>独立导线拆除，不含同路径导线架设</t>
  </si>
  <si>
    <t>C-1-12</t>
  </si>
  <si>
    <t>地线拆除</t>
  </si>
  <si>
    <t>C-1-7至C-1-10中对应的电压等级子目的40%</t>
  </si>
  <si>
    <t>1.名称：单独地线拆除
2.工程量：按设计图纸量。
3.工作内容：放、紧线准备，临时锚固安装及拆除，道路修筑及恢复，场内钢板、道木铺设，牵张场布置（含场地平整及回复），导引绳、牵引绳展放，地线撤线准备，打开线夹，地线进滑车线，撤线，信号联络，杆塔监护，清理现场，工器具移运等。包含地线拆除、耐张线夹拆除、悬垂线夹拆除、绝缘子串拆除、防振锤拆除等劳务协作，道路修筑及恢复，道木铺设，相关材料工地运输装卸和保管，验收配合，废旧物资回退运输。
4.不包含：牵张设备、吊车等主要施工机具（详见：招标人提供线路工程劳务机具清单）、钢板。</t>
  </si>
  <si>
    <t>费用调整原则：
1.若有业主签字为保护性拆除，且拆除后不影响二次使用的，单价×1.2。
2.单独地线/OPGW光缆拆时（无导线展放）长度按照线路亘长计列。不能累加地线或者光缆长度（含10kV以下及一般公路跨越封网）</t>
  </si>
  <si>
    <t>独立地线拆除，不含同路径地线架设</t>
  </si>
  <si>
    <t>C-1-13</t>
  </si>
  <si>
    <t>导线更换</t>
  </si>
  <si>
    <t>C-1-1至C-1-6中对应的电压等级子目的×130%</t>
  </si>
  <si>
    <t>1.名称：导线更换
2.工程量：按设计图纸量。
3.工作内容：放、紧线准备，临时锚固安装及拆除，导线撤线准备，导引绳、牵引绳展放，人力或机械牵引撤线，打开线夹，导线进滑车线，撤线，人力或机械牵引放线紧挂线，弧垂观测，信号联络，直线接头连接，清理现场，工器具移运等。包含同线路地线、OPGW展放，OPGW测量及熔接，间隔棒安装劳务协作，道路修筑及恢复，场内钢板、道木铺设，相关材料工地运输装卸和保管，验收配合，废旧物资回退运输。
4.不包含：牵张设备、吊车等主要施工机具（详见：招标人提供线路工程劳务机具清单）、钢板。</t>
  </si>
  <si>
    <t>费用调整原则：
1.若施工方法为旧导线牵引新导线，单价×0.9系数。
2.单相更换单价×0.6系数，两相架线单价×0.8系数（直流时不作调整）。
3.单相更换一根子导线时单价×0.2系数，更换二根子导线时单价×0.3系数，更换三根子导线时单价×0.4系数，执行本项时，第二点不执行。
4.更换单相+第二相的一根子导线时单价×0.65系数，更换单相+第二相的二根子导线时单价×0.7系数，更换单相+第二相的三根子导线时单价×0.75系数。
5.六分裂导线时，单价×1.2系数。</t>
  </si>
  <si>
    <t>C-1-14</t>
  </si>
  <si>
    <t>地线更换</t>
  </si>
  <si>
    <t>C-1-7至C-1-10中对应的电压等级子目的×120%</t>
  </si>
  <si>
    <t>1.名称：地线展放及紧线、附件安装
2.工程量：按设计图纸量。
3.工作内容：放、紧线准备，临时锚固安装及拆除，人力或机械牵引放线，道路修筑及恢复，场内钢板、道木铺设，牵张场布置（含场地平整及回复），紧挂线，弧垂观测调整，信号联络，护线及锚线，杆塔监护，直线接头连接，清理现场，工器具移运等。包含耐张终端头制作、耐张串组合连接和挂线、附件安装，地线、OPGW展放，OPGW测量及熔接劳务协作，道路修筑及恢复，场地平整，场内钢板、道木铺设，牵张场布置，相关材料工地运输装卸和保管，验收配合等完成展放及紧线所需的全部劳务协作工作。
4.不包含：牵张设备、吊车等主要施工机具（详见：招标人提供线路工程劳务机具清单）、钢板。</t>
  </si>
  <si>
    <r>
      <rPr>
        <sz val="10"/>
        <rFont val="宋体"/>
        <charset val="134"/>
        <scheme val="minor"/>
      </rPr>
      <t>费用调整原则：
1.若施工方法为旧地线牵引新地线，单价×0.9系数。
2.双地线更换时×1.9系数。
3.长度按照线路亘长计列。不能累加地线或者光缆长度（含10kV</t>
    </r>
    <r>
      <rPr>
        <sz val="10"/>
        <color rgb="FFFF0000"/>
        <rFont val="宋体"/>
        <charset val="134"/>
        <scheme val="minor"/>
      </rPr>
      <t>及</t>
    </r>
    <r>
      <rPr>
        <sz val="10"/>
        <rFont val="宋体"/>
        <charset val="134"/>
        <scheme val="minor"/>
      </rPr>
      <t>以下一般公路跨越封网）
4.同塔段内既有导线更换也有地线更换时，单价×0.9系数。</t>
    </r>
  </si>
  <si>
    <t>C-1-15</t>
  </si>
  <si>
    <t>独立驰度调整（单相）</t>
  </si>
  <si>
    <t>元/km·相</t>
  </si>
  <si>
    <t>1.工作内容：放、紧线准备，间隔棒拆除及安装，防振锤拆除及安装，原耐张线夹松紧，导、避雷线弧垂调整，弧垂观测及信号联络，场地清理，工器具移运等完成相应工作内容所需全部劳务协作工作。</t>
  </si>
  <si>
    <t>费用调整原则：
1.35kV导线时×0.6系数，110kV导线时×0.8系数，220kV单导线时×0.9系数,220kV二分裂导线时×0.95系数,500kV、±500kV四分裂时不作调整，500kV、±500kV六分裂导线时×1.2系数，±800kV四分裂导线时×1.3系数，±800kV六分裂导线时×1.5系数</t>
  </si>
  <si>
    <t>非架线段所涉及的耐张段弧垂调整。如在旧塔处新建耐张塔，仅更换一侧导地线，则另一侧导地线挪到新塔上适用本条目</t>
  </si>
  <si>
    <t>C-1-16</t>
  </si>
  <si>
    <t>导线牵引场地布置</t>
  </si>
  <si>
    <t>处</t>
  </si>
  <si>
    <t>1.名称：导线牵引场地布置
2.工程量：按导线架设现场实际牵引场地布置数量
3.工作内容：导线架设（不含光缆架设牵引场布置，光缆牵引场布置工作含于导线展放及紧线综合单价）牵引场进场道路修筑及恢复，牵引场地平整（含场地平整及回复），场内钢板、道木铺设，地锚挖填及安装，材料移运，清理现场，工器具移运，牵引设备在施工过程中的装、拆、转移，相关机械工地保管，验收配合等工序的劳务协作。
4.不包含：钢板。</t>
  </si>
  <si>
    <t>费用调整原则：
1.若为220kV二分裂导线时，单价×0.8系数。
2.若为35kV、110kV或220kV单导线时，单价×0.6系数。
3.同位置调换方向展放时不重复计取。</t>
  </si>
  <si>
    <t>C-1-17</t>
  </si>
  <si>
    <t>导线张力场地布置</t>
  </si>
  <si>
    <t>1.名称：导线张力场地布置
2.工程量：按导线架设现场实际张力场布置数量
3.工作内容：导线架设（不含光缆架设张力场布置，光缆张力场布置工作含于导线展放及紧线综合单价）张力场进场道路修筑及恢复，张力场地平整（含场地平整及回复），场内钢板、道木铺设，地锚挖填及安装，材料移运，清理现场，工器具移运，张力设备及线盘在施工过程中的装、拆、转移，相关机械工地保管，验收配合等工序的劳务协作。
4.不包含：钢板。</t>
  </si>
  <si>
    <t>附件安装</t>
  </si>
  <si>
    <t>说明：
1.一相指直线塔的A/B/C相任一相，也指代耐张塔的大号侧或小号侧中的A/B/C任一相。
2.执行调整原则时，同一子项出现两种及以上调整时，各调整原则的计算基数均为原基准价（不含税），调整值一律按各项增加值累加计算。</t>
  </si>
  <si>
    <t>C-2-1</t>
  </si>
  <si>
    <t>耐张塔安装（110kV）</t>
  </si>
  <si>
    <t>元/单侧单相</t>
  </si>
  <si>
    <t>1.名称：耐张塔安装
2.工程量：按设计图纸量
3.工作内容：绝缘子串、线夹、防振锤、均压环、预绞丝、引下线、附属设施等附件安装，跳线制作及安装，清理现场，工器具移运等。相关材料工地运输装卸和保管，验收配合及消缺等工序的劳务协作。
4.不包含：装置性材料及主要施工机具（详见：招标人提供线路工程劳务分包机具清单）。</t>
  </si>
  <si>
    <t>C-2-2</t>
  </si>
  <si>
    <t>耐张塔安装（220kV）</t>
  </si>
  <si>
    <t>C-2-3</t>
  </si>
  <si>
    <t>耐张塔安装（500kV）</t>
  </si>
  <si>
    <t>费用调整原则：
1.直流线时，单价×1.2系数。</t>
  </si>
  <si>
    <t>C-2-4</t>
  </si>
  <si>
    <t>耐张塔安装（±800kV）</t>
  </si>
  <si>
    <t>C-2-5</t>
  </si>
  <si>
    <t>直线塔安装（110kV）</t>
  </si>
  <si>
    <t>元/相</t>
  </si>
  <si>
    <t>1.名称：直线塔安装
2.工程量：按设计图纸量
3.工作内容：绝缘子串、线夹、防振锤、均压环、预绞丝、引下线、附属设施等附件安装，跳线制作及安装，清理现场，工器具移运等。相关材料工地运输装卸和保管，验收配合及消缺等工序的劳务协作。
4.不包含：装置性材料及主要施工机具（详见：招标人提供线路工程劳务分包机具清单）。</t>
  </si>
  <si>
    <t>C-2-6</t>
  </si>
  <si>
    <t>直线塔安装（220kV）</t>
  </si>
  <si>
    <t>C-2-7</t>
  </si>
  <si>
    <t>直线塔安装（500kV、±500kV）</t>
  </si>
  <si>
    <t>C-2-8</t>
  </si>
  <si>
    <t>直线塔安装（±800kV）</t>
  </si>
  <si>
    <t>C-2-9</t>
  </si>
  <si>
    <t>间隔棒更换</t>
  </si>
  <si>
    <t>元/个</t>
  </si>
  <si>
    <t>1.名称：间隔棒更换
2.工程量：按设计图纸量
3.工作内容：外观检查，安装，拆除，清理现场，工器具移运等。相关材料工地运输装卸和保管，验收配合及消缺等工序的劳务协作。
4.不包含：装置性材料及主要施工机具（详见：招标人提供线路工程劳务分包机具清单）。</t>
  </si>
  <si>
    <t>费用调整原则：
1.二分裂×0.7系数，六分裂×1.4系数，八分裂×1.75系数。
2.拆除旧间隔棒后安装新间隔棒×1.2系数。
3.拆除旧间隔棒后重新安装旧间隔棒×1.3系数。</t>
  </si>
  <si>
    <t>使用范围：非导线/地线展放、非导线/地线更换段的间隔棒安装、拆除工作时使用本条目。</t>
  </si>
  <si>
    <t>跨越施工</t>
  </si>
  <si>
    <t>执行调整原则时，同一子项出现两种及以上调整时，各调整原则的计算基数均为原基准价（不含税），调整值一律按各项增加值累加计算。</t>
  </si>
  <si>
    <t>各跨越施工需提供能体现现场所做跨越措施的影像资料（照片），无法提供的，不予结算对应工程量。</t>
  </si>
  <si>
    <t>C-3-1</t>
  </si>
  <si>
    <t>±800kV封网跨越10kV</t>
  </si>
  <si>
    <t>元/处</t>
  </si>
  <si>
    <t>1.名称：封网跨越（利用导线封网）
2.工程量：按设计图纸量
3.工作内容：利用导线封网的安装、拆除，放、紧线时跨越网的监护；跨越河流时，利用船舶将导地线或导（牵）引绳引渡过河，在紧放线时进行分线和监护；材料和工器具移运，清理现场等完成跨越所需的全部劳务协作工作。
（3）施工所需的道路修筑及恢复，跨越施工用设备、材料运输、装卸、工地保管，验收配合及消缺等工序的劳务协作。
4.穿越线路、跨越房屋、树林包含在线展放及紧综合单价中，不另计算。跨越电气化铁路，如需“天窗点”施工，可参照跨越高铁C-3-27~C-3-30对应约定计算。
5、不包含：封网设备等主要施工机具（详见：招标人提供线路工程劳务分包机具清单）。</t>
  </si>
  <si>
    <t>费用调整原则：
1.被跨越物带电时×1.3系数，被跨越物带电是指封网、拆网时被跨越为带电状态；若封网、拆网时被跨越物停电，架设时被跨越物带电，则不属于带电情况，不调整单价。
2.交叉跨越角≤30°时，单价×1.1系数。</t>
  </si>
  <si>
    <t>导线架设、导地线架设时。</t>
  </si>
  <si>
    <t>C-3-2</t>
  </si>
  <si>
    <t>±800kV封网跨越35kV</t>
  </si>
  <si>
    <t>C-3-3</t>
  </si>
  <si>
    <t>±800kV封网跨越110kV</t>
  </si>
  <si>
    <t>C-3-4</t>
  </si>
  <si>
    <t>±800kV封网跨越220kV</t>
  </si>
  <si>
    <t>C-3-5</t>
  </si>
  <si>
    <t>±800kV封网跨越500kV、±500kV</t>
  </si>
  <si>
    <t>C-3-6</t>
  </si>
  <si>
    <t>±800kV封网跨越±800kV</t>
  </si>
  <si>
    <t>C-3-7</t>
  </si>
  <si>
    <t>500kV、±500kV封网跨越10kV</t>
  </si>
  <si>
    <t>C-3-8</t>
  </si>
  <si>
    <t>500kV、±500kV封网跨越35kV</t>
  </si>
  <si>
    <t>C-3-9</t>
  </si>
  <si>
    <t>500kV、±500kV封网跨越110kV</t>
  </si>
  <si>
    <t>C-3-10</t>
  </si>
  <si>
    <t>500kV、±500kV封网跨越220kV</t>
  </si>
  <si>
    <t>C-3-11</t>
  </si>
  <si>
    <t>500kV、±500kV封网跨越500kV、±500kV</t>
  </si>
  <si>
    <t>C-3-12</t>
  </si>
  <si>
    <t>220kV封网跨越10kV-220kV电力线</t>
  </si>
  <si>
    <t>费用调整原则：
1.被跨越物带电时×1.3系数，被跨越物带电是指封网、拆网时被跨越为带电状态；若封网、拆网时被跨越物停电，架设时被跨越物带电，则不属于带电情况，不调整单价。
2.被跨越线路为10kV时不作调整，被跨越线路为35kV时单价×1.3系数，被跨越线路为110kV时单价×2.0系数，被跨越线路为220kV时单价×2.5系数。
3.交叉跨越角≤30°时，单价×1.1系数。</t>
  </si>
  <si>
    <t>C-3-13</t>
  </si>
  <si>
    <t>封网跨越一般公路</t>
  </si>
  <si>
    <t>费用调整原则：
1.跨越电力线为10kV时×0.5系数，跨越电力线为35kV时×0.8系数，跨越电力线为220kV时×1.8系数，跨越电力线为500kV或±500kV时×2.5系数，跨越电力线为±800kV时×3系数，地线/OPGW单独展放或更换时不计本条目。
2.2.交叉跨越角≤30°时，单价×1.1系数。</t>
  </si>
  <si>
    <t>C-3-14</t>
  </si>
  <si>
    <t>封网跨越等级公路</t>
  </si>
  <si>
    <t>C-3-15</t>
  </si>
  <si>
    <t>封网跨越高速公路</t>
  </si>
  <si>
    <t>费用调整原则：
1.跨越电力线为110kV时×0.7系数，跨越电力线为220kV时×0.8系数，跨越电力线为±800kV时×1.4系数，跨越电力线为地线或opgw时×0.2系数。</t>
  </si>
  <si>
    <t>C-3-16</t>
  </si>
  <si>
    <t>封网跨越普通铁路、电气化铁路</t>
  </si>
  <si>
    <t>费用调整原则：
1.跨越电力线为110kV时×0.7系数，跨越电力线为220kV时×0.8系数，跨越电力线为±800kV时×1.4系数，跨越电力线为地线或opgw时×0.2系数。
2.跨越普通铁路、电气化铁路如需按“天窗点”限时夜间施工，执行C-3-27至C-3-30中对应电压等级子目，本子目不再计列。</t>
  </si>
  <si>
    <t>C-3-17</t>
  </si>
  <si>
    <t>地线/OPGW封网跨越35kV</t>
  </si>
  <si>
    <t>费用调整原则：
1.两根地线/OPGW跨越同一处时×1.5系数</t>
  </si>
  <si>
    <t>单独架设或更换地线/OPGW，地线同塔段无导线架设或更换施工。</t>
  </si>
  <si>
    <t>C-3-18</t>
  </si>
  <si>
    <t>地线/OPGW封网跨越110kV</t>
  </si>
  <si>
    <t>C-3-19</t>
  </si>
  <si>
    <t>地线/OPGW封网跨越220kV</t>
  </si>
  <si>
    <t>C-3-20</t>
  </si>
  <si>
    <t>地线/OPGW封网跨越500kV、±500kV</t>
  </si>
  <si>
    <t>C-3-21</t>
  </si>
  <si>
    <t>地线/OPGW封网跨越±800kV</t>
  </si>
  <si>
    <t>C-3-22</t>
  </si>
  <si>
    <t>封网跨越弱电线路、土路、机耕路、鱼塘</t>
  </si>
  <si>
    <t>C-3-23</t>
  </si>
  <si>
    <t>封网跨越河流</t>
  </si>
  <si>
    <t>费用调整原则：
1.河宽50米以上×2.0系数</t>
  </si>
  <si>
    <t>C-3-24</t>
  </si>
  <si>
    <t>无跨越架索道封网</t>
  </si>
  <si>
    <t>1.名称：无跨越架索道封网
2.工程量：按设计图纸量
3.工作内容：索道封网装置安装及拆除，放、紧线时索道封网装置的监护，材料和工器具移运，清理现场等完成跨越所需的全部劳务协作工作。
（3）施工所需的道路修筑及恢复、养护及其材料运输，材料及设备工地保管，验收配合及消缺等工序的劳务协作。
4.穿越线路、跨越房屋、树林包含在线展放及紧综合单价中，不另计算。
5、不包含：封网设备等主要施工机具（详见：招标人提供线路工程劳务分包机具清单）。</t>
  </si>
  <si>
    <t>费用调整原则：
1.同个档距内 N 处索道封网，单价×（1+（N-1）×0.15），上限为单价×2.0。计列本子目时，计算封网处时，弱电线路、土路、机耕路、鱼塘等不计列系数加成，另外单独按封网跨越弱电线路、土路、机耕路、鱼塘计取。</t>
  </si>
  <si>
    <t>适用于利用杆塔进行索道封网</t>
  </si>
  <si>
    <t>C-3-25</t>
  </si>
  <si>
    <t>跨越架（毛竹）</t>
  </si>
  <si>
    <t>元/㎡</t>
  </si>
  <si>
    <t>1.名称：搭设（拆除）毛竹跨越架
2.工程量：按设计图纸量或现场实际核实工程量；
3.计算面积规则：沿被跨越物，按照跨越架侧立面（宽×高）面积之和，计算工程量需经承包人确认。
4.工作内容：跨越架（毛竹）搭设、拆除，跨越架封网，清理现场，工器具移运等。相关材料工地运输装卸和保管，验收配合等工序的劳务协作。
5.不包含：封网设备等主要施工机具和材料（详见：招标人提供线路工程劳务分包机具、材料清单）。</t>
  </si>
  <si>
    <t>C-3-26</t>
  </si>
  <si>
    <t>跨越架（钢管）</t>
  </si>
  <si>
    <t>1.名称：搭设（拆除）钢管跨越架
2.工程量：按设计图纸量或现场实际核实工程量；
3.计算面积规则：沿被跨越物，按照跨越架侧立面（宽×高）面积之和，计算工程量需经承包人确认。
4.工作内容：跨越架（钢管）搭设、拆除，跨越架封网，清理现场，工器具移运等。相关材料工地运输装卸和保管，验收配合等工序的劳务协作。
5.不包含：封网设备等主要施工机具和材料（详见：招标人提供线路工程劳务分包机具、材料清单）。</t>
  </si>
  <si>
    <t>C-3-27</t>
  </si>
  <si>
    <t>跨越高铁（±800kV）</t>
  </si>
  <si>
    <t>1.名称：跨越高铁
2.工程量：按设计图纸量
3.工作内容：跨越线架（毛竹、钢管架等）、安全网的搭设及拆除、索道封网装置安装、拆除，导线、避雷线或导（牵）引绳过河，放、紧线时进行分线及监护，清理现场，工器具移运等。相关材料工地运输装卸和保管，验收配合及消缺等工序的劳务协作。
4.穿越线路、跨越房屋、树林、一般河流包含在线展放及紧综合单价中，不另计算。
5、不包含：封网设备等主要施工机具（详见：招标人提供线路工程劳务分包机具清单）。</t>
  </si>
  <si>
    <r>
      <rPr>
        <sz val="10"/>
        <rFont val="宋体"/>
        <charset val="134"/>
        <scheme val="minor"/>
      </rPr>
      <t xml:space="preserve">费用调整原则：
1.同塔多回回路数调整：同塔双回路乘1.4系数。
2.更换单相导线时×0.6系数，更换两相导线时×0.8系数。
3.搭设的跨越架、封网措施应符合现场工况及对应作业规程要求，结算按既定单位（处）统计，对于跨越架、封网的形式、尺寸不再进行区分。
</t>
    </r>
    <r>
      <rPr>
        <sz val="10"/>
        <color rgb="FF92D050"/>
        <rFont val="宋体"/>
        <charset val="134"/>
        <scheme val="minor"/>
      </rPr>
      <t>4.跨越普通铁路、电气化铁路如需按“天窗点”限时夜间施工，按对应电压等级子目的50%费用标准计算。</t>
    </r>
    <r>
      <rPr>
        <sz val="10"/>
        <rFont val="宋体"/>
        <charset val="134"/>
        <scheme val="minor"/>
      </rPr>
      <t xml:space="preserve">
5.单独更换单根地线/光缆的相应费用×0.5，单独更换两根地线/光缆的相应费用×0.6。
</t>
    </r>
  </si>
  <si>
    <t>C-3-28</t>
  </si>
  <si>
    <t>跨越高铁（500kV、±500kV）</t>
  </si>
  <si>
    <t>C-3-29</t>
  </si>
  <si>
    <t>跨越高铁（220kV）</t>
  </si>
  <si>
    <t>C-3-30</t>
  </si>
  <si>
    <t>跨越高铁（110kV）</t>
  </si>
  <si>
    <t>D</t>
  </si>
  <si>
    <t>四</t>
  </si>
  <si>
    <t>拆除工程</t>
  </si>
  <si>
    <t>D-1-1</t>
  </si>
  <si>
    <t>基础拆除</t>
  </si>
  <si>
    <t>m³</t>
  </si>
  <si>
    <t>新建费用的20%</t>
  </si>
  <si>
    <t>1.名称：拆除工程
2.工程量：按设计图纸量
3.工作内容：
（1）外观检查，绑扎及运送、卸至指定地点，运毕返回等完成运输所需的全部劳务协作工作。
（2）土方开挖，基础（含基础钢筋）、排水（洪）沟、挡土墙、护坡拆除，土渣清理移运，回填，清理现场，工器具移运等完成基础拆除所需的全部劳务协作工作。
（3）工器具准备及转移、角钢塔、水泥杆、钢管杆、钢管塔、拉线拆除、清理现场，工器具移运等完成铁塔拆除所需的全部劳务协作工作。
（4）拆线准备，人力或机械牵引拆线，信号联络，护线及杆塔监护，解开连接处，撤线，牵、张场场地人工平整和场内钢板、道木的铺设，材料移运，导引绳、牵引绳的展放，导线、避雷线、光缆撤线准备，打开线夹,导地线进滑车线，撤线，杆塔监护，清理现场，工器具移运等完成架线拆除所需的全部劳务协作工作。
（5）绝缘子串、线夹、防振锤、间隔棒、跳线等附件拆除所需的全部劳务协作工作。
（6）施工所需的道路修整、养护及其材料运输，材料及设备工地保管费用，验收配合及消缺等工序的劳务协作。
4.不包含：装置性材料及主要施工机具（详见：招标人提供线路工程劳务分包机具清单）。</t>
  </si>
  <si>
    <t>D-1-2</t>
  </si>
  <si>
    <t>铁塔拆除</t>
  </si>
  <si>
    <t>t</t>
  </si>
  <si>
    <t>新建费用的60%</t>
  </si>
  <si>
    <t>D-1-3</t>
  </si>
  <si>
    <t>铁塔保护性拆除</t>
  </si>
  <si>
    <t>新建费用的150%</t>
  </si>
  <si>
    <t>D-1-4</t>
  </si>
  <si>
    <t>附件拆除</t>
  </si>
  <si>
    <t>/</t>
  </si>
  <si>
    <t>安装费用的40%</t>
  </si>
  <si>
    <t>E</t>
  </si>
  <si>
    <t>六</t>
  </si>
  <si>
    <t>附属工程</t>
  </si>
  <si>
    <t>1.名称：独立附属工程安装
2.工程量：按设计图纸量
3.工作内容：
（1）外观检查，绑扎及运送、卸至指定地点，运毕返回等完成运输所需的全部劳务协作工作。
（2）对应项目安装、拆除、更换所需的全部劳务协作工作。
（3）施工所需的道路修整、养护及其材料运输，材料及设备工地保管费用，验收配合及消缺等工序的劳务协作。
4.不包含：装置性材料及主要施工机具（详见：招标人提供线路工程劳务分包机具清单）。
说明：
1.一相指直线塔的A/B/C相任一相，也指代耐张塔的大号侧或小号侧中的A/B/C任一相。
2.执行调整原则时，同一子项出现两种及以上调整时，各调整原则的计算基数均为原基准价（不含税），调整值一律按各项增加值累加计算。</t>
  </si>
  <si>
    <t>E-1-1</t>
  </si>
  <si>
    <t>尖峰及降基（非岩石）</t>
  </si>
  <si>
    <t>1.名称：尖峰、基面
2.工程量：按设计图纸明确的方量及地质为准
3.工作内容：挖方，修整，余土清理、外运及消纳，工器具移运等。</t>
  </si>
  <si>
    <t>E-1-2</t>
  </si>
  <si>
    <t>尖峰及降基（岩石）</t>
  </si>
  <si>
    <t>1.名称：尖峰、基面
2.工程量：按设计图纸明确的方量及地质为准
3.工作内容：挖方或爆破，修整，余石清理、外运及消纳，工器具移运等。</t>
  </si>
  <si>
    <t>E-1-3</t>
  </si>
  <si>
    <t>绝缘子清扫(500kV)</t>
  </si>
  <si>
    <t>串</t>
  </si>
  <si>
    <t>1.工作内容：绝缘子清扫、测零，场地清理，工器具移运等完成相应工作内容所需全部劳务协作工作。</t>
  </si>
  <si>
    <t>E-1-4</t>
  </si>
  <si>
    <t>绝缘子清扫(800kV)</t>
  </si>
  <si>
    <t>费用调整原则：
1.±800kV昆柳龙直流线时，单价调整为400元/串</t>
  </si>
  <si>
    <t>E-1-5</t>
  </si>
  <si>
    <t>换绝缘子（直线220kV）</t>
  </si>
  <si>
    <t>相</t>
  </si>
  <si>
    <t>1.工作内容：松、紧导线，绝缘子串地面组装及清扫，绝缘测定，拆除旧悬垂、耐张绝缘子串，安装新悬垂、耐张绝缘子串，外观检查，场地清理，工器具移运等完成绝缘子更换所需全部劳务协作工作。</t>
  </si>
  <si>
    <t>费用调整原则：
1.同一条线5基以内单价×1.5。
2.地形系数调增单价：（丘陵百分比×7%+山地百分比×15%+高山百分比×30%+峻岭×50%）×单价。以设计文件的地形比例为准。
3.合成绝缘子换玻璃绝缘子时单价×1.1，合成绝缘子换合成绝缘子时不做调整，玻璃绝缘子换成玻璃绝缘子时单价×1.1系数，玻璃绝缘子换合成绝缘子时不做调整。</t>
  </si>
  <si>
    <t>适用单独更换绝缘子串，不含铁塔组立、架线施工等</t>
  </si>
  <si>
    <t>E-1-6</t>
  </si>
  <si>
    <t>换绝缘子（耐张220kV）</t>
  </si>
  <si>
    <t>E-1-7</t>
  </si>
  <si>
    <t>换绝缘子（直线500kV）</t>
  </si>
  <si>
    <t>E-1-8</t>
  </si>
  <si>
    <t>换绝缘子（耐张500kV）</t>
  </si>
  <si>
    <t>E-1-9</t>
  </si>
  <si>
    <t>单改双绝缘子串500kV</t>
  </si>
  <si>
    <t>E-1-10</t>
  </si>
  <si>
    <t>单改双绝缘子串800kV</t>
  </si>
  <si>
    <t>E-1-11</t>
  </si>
  <si>
    <t>标识牌安装（带技改）</t>
  </si>
  <si>
    <t>块</t>
  </si>
  <si>
    <t>1.工作内容：外观检查、清点，相应安装工作，工器具转移，现场清理等完成相应工作内容所需全部劳务协作工作。</t>
  </si>
  <si>
    <t>E-1-12</t>
  </si>
  <si>
    <t>标识牌安装（单独，平均每基2块牌以上）</t>
  </si>
  <si>
    <t>E-1-13</t>
  </si>
  <si>
    <t>标识牌安装（单独，平均每基2块牌以下含2块）</t>
  </si>
  <si>
    <t>E-1-14</t>
  </si>
  <si>
    <t>三牌安装（航空警示）</t>
  </si>
  <si>
    <t>E-1-15</t>
  </si>
  <si>
    <t>在线监测安装（塔上）</t>
  </si>
  <si>
    <t>E-1-16</t>
  </si>
  <si>
    <t>覆冰在线监测安装(金具上)</t>
  </si>
  <si>
    <t>E-1-17</t>
  </si>
  <si>
    <t>在线监测安装（间隔棒上）</t>
  </si>
  <si>
    <t>E-1-18</t>
  </si>
  <si>
    <t>避雷器安装（110kV）</t>
  </si>
  <si>
    <t>支</t>
  </si>
  <si>
    <t>1.工作内容：开箱检查，安装（吊装）固定、引线接线、接地，间隙调整，单体调试，清理现场 ，工器具移运等完成相应工作内容所需全部劳务协作工作。</t>
  </si>
  <si>
    <t>费用调整原则：
地形调整：地形为泥沼的，单价增加100元/相；地形为山地的，单价增加200元/相；地形为高山的，单价增加250元/相；地形为峻岭的，单价增加300元/相；其余地形不作调整。
例：某110kV工程避雷器安装工程，泥沼地形为30%，山地为20%，丘陵50%。该避雷器安装工程单价为：
920+（30%×100+20%×200+50%×0）=990元/相</t>
  </si>
  <si>
    <t>E-1-19</t>
  </si>
  <si>
    <t>避雷器安装（220kV）</t>
  </si>
  <si>
    <t>E-1-20</t>
  </si>
  <si>
    <t>避雷器安装（500kV）</t>
  </si>
  <si>
    <t>E-1-21</t>
  </si>
  <si>
    <t>防鸟档板安装</t>
  </si>
  <si>
    <t>只</t>
  </si>
  <si>
    <t>E-1-22</t>
  </si>
  <si>
    <t>锚杆工程（100mm以上）</t>
  </si>
  <si>
    <t>m</t>
  </si>
  <si>
    <t>1.工作内容：清基定孔，装拆钻机，取水，钻孔，洗孔，混凝土搅拌、浇灌，捣固，钢筋修整安装，基面抹平，清理现场，工器具移运等完成相应工作内容所需全部劳务协作工作。</t>
  </si>
  <si>
    <t>E-1-23</t>
  </si>
  <si>
    <t>锚杆工程（100mm以下）</t>
  </si>
  <si>
    <t>E-1-24</t>
  </si>
  <si>
    <t>植被恢复（植草）</t>
  </si>
  <si>
    <r>
      <rPr>
        <sz val="10"/>
        <rFont val="宋体"/>
        <charset val="134"/>
      </rPr>
      <t>m</t>
    </r>
    <r>
      <rPr>
        <vertAlign val="superscript"/>
        <sz val="10"/>
        <rFont val="宋体"/>
        <charset val="134"/>
      </rPr>
      <t>2</t>
    </r>
  </si>
  <si>
    <t>1.工作内容：外观检查、清点，种（移）植、养护相应安装工作，工器具转移，现场清理等完成相应工作内容所需全部劳务协作工作。</t>
  </si>
  <si>
    <t>E-1-25</t>
  </si>
  <si>
    <t>植被恢复（草皮）</t>
  </si>
  <si>
    <t>E-1-26</t>
  </si>
  <si>
    <t>植被恢复（三维网安装）</t>
  </si>
  <si>
    <t>E-1-27</t>
  </si>
  <si>
    <t>植被绿化（三维网）(喷浆)</t>
  </si>
  <si>
    <t>工作内容：1.修缮、除（植）草：场地清理，除草，方格填补修缮，植草，场地清理，工器具移运等完成相应工作内容所需全部劳务协作工作。
2.锚杆：清基定杆，装拆钻机，钻孔，清孔，锚杆制作，灌注混凝土，钢筋修整安装，基面抹平，清理现场，工器具移动等完成相应工作内容所需全部劳务协作工作。
3.基础防腐处理：现场布置，基础表面除垢清洗，涂刷防腐材料，场地清理工器具移运等完成相应工作内容所需全部劳务协作工作。</t>
  </si>
  <si>
    <t>E-1-28</t>
  </si>
  <si>
    <t>喷射混凝土护坡 挂网</t>
  </si>
  <si>
    <t>1.工作内容：挂网：挂网，绑扎，混凝土块支垫，点焊锚杆。喷混凝土：坡面清理及湿润，脚手架的搭设、移动、拆除，排水孔的设置，混凝土配运料，拌和，运输，喷射，养护，清理现场，工器具移运等完成相应工作内容所需全部劳务协作工作。</t>
  </si>
  <si>
    <t>E-1-29</t>
  </si>
  <si>
    <t>耐张线夹改造后备份线夹安装导线240以内</t>
  </si>
  <si>
    <t>E-1-30</t>
  </si>
  <si>
    <t>耐张线夹改造后备份线夹安装导线240~630</t>
  </si>
  <si>
    <t>E-1-31</t>
  </si>
  <si>
    <t>耐张线夹改造后备份线夹安装导线630及以上</t>
  </si>
  <si>
    <t>E-1-32</t>
  </si>
  <si>
    <t>边坡（包括格构梁）、护坡、挡土墙、排水沟等</t>
  </si>
  <si>
    <t>1.工作内容：土石方开挖，材料移运，选料，砂浆配拌，砌筑，找正，上浆，勾缝，混凝土护坡、挡土墙的模板安装及拆除，钢筋组扎及安装，搅拌浇制，养护，清理现场，工器具转移等完成相应工作内容所需全部劳务协作工作。
2.不含：砂、石、水泥、钢筋、砼预制板等装置性材料</t>
  </si>
  <si>
    <t>费用调整原则：
①运距调整原则：依据设计文件中确认的工程平均人力运距进行综合调整、不进行单基分别调整.0≤工程平均人力运距＜50m，不作调整；50m≤工程平均人力运距＜500m，单价增加300元/m³，500m≤工程平均人力运距＜1000m，单价增加400元/m³；工程平均人力运距≥1000m，单价增加（400×工程平均人力运距）。</t>
  </si>
  <si>
    <t>E-1-33</t>
  </si>
  <si>
    <t>双排脚手架</t>
  </si>
  <si>
    <t>1.工作内容：外观检查、清点，相应安装工作，工器具转移，设备、材料装卸保管及工地运输，现场清理等完成相应工作内容所需全部劳务协作工作。</t>
  </si>
  <si>
    <t>适用于挡土墙、护坡施工需要搭设脚手架的情形</t>
  </si>
  <si>
    <t>E-1-34</t>
  </si>
  <si>
    <t>防坠落装置安装（钢绞线）（220kV以下）</t>
  </si>
  <si>
    <t>基</t>
  </si>
  <si>
    <t>1.工作内容装置外观检查，施工所需材料的保管、装卸及运输，安装，调整及螺栓紧固，清理现场，工器具移运等完成相应工作内容所需全部劳务协作工作。</t>
  </si>
  <si>
    <t>E-1-35</t>
  </si>
  <si>
    <t>防坠落装置安装（钢绞线）（500kV以上）</t>
  </si>
  <si>
    <t>E-1-36</t>
  </si>
  <si>
    <t>防坠落装置安装（轨道）（220kV以下）</t>
  </si>
  <si>
    <t>E-1-37</t>
  </si>
  <si>
    <t>防坠落装置安装（轨道）（500kV以上）</t>
  </si>
  <si>
    <t>F</t>
  </si>
  <si>
    <t>七</t>
  </si>
  <si>
    <t>其他</t>
  </si>
  <si>
    <t>F-1-1</t>
  </si>
  <si>
    <t>索道牵引设备、绳索及附件安装（往复式）</t>
  </si>
  <si>
    <t>1.索道型式：往复式
2.工程量：指配有一台索道牵引机，并能独立运转、运输物料的一处索道；工程量以现场实际架设量为准（同时需执行费用调整原则）。
3.工作内容：索道站上料点和下料点材料堆放场地平整，牵引设备、绳索及附件等材料提供；牵引设备、绳索及附件运输、安装及完工拆除、材料回收。施工所需材料、工器具的保管、装卸及运输等；施工道路修筑及其材料保管、装卸及运输等；清理现场。</t>
  </si>
  <si>
    <t>费用调整原则：
①各处索道应提供不少一张可体现索道架设形式、牵引设备安装完成的影像照片，无法提供的，对应工程量不予结算。
②架设的索道需提供本工程其他施工阶段使用，经承包人同意后方可拆除，如未经许可拆除，对应工程量不予结算。</t>
  </si>
  <si>
    <t>F-1-2</t>
  </si>
  <si>
    <t>索道牵引设备、绳索及附件安装（循环式）</t>
  </si>
  <si>
    <t>1.索道型式：循环式
2.工程量：指配有一台索道牵引机，并能独立运转、运输物料的一处索道；工程量以现场实际架设量为准（同时需执行费用调整原则）。
3.工作内容：索道站上料点和下料点材料堆放场地平整，牵引设备、绳索及附件等材料提供；牵引设备、绳索及附件运输、安装及完工拆除、材料回收。施工所需材料、工器具的保管、装卸及运输等；施工道路修筑及其材料保管、装卸及运输等；清理现场。</t>
  </si>
  <si>
    <t>F-1-3</t>
  </si>
  <si>
    <t>索道支架制作安装（木支架）</t>
  </si>
  <si>
    <t>1、名称：索道支架制作安装（木支架）
2、工程量：现场实际安装、且经承包人确认的对应材质支架个数（同时需执行费用调整原则）
3、工作内容：支架的制作、安装、拆除、材料回收，及其对应施工所需材料的保管、装卸及运输等；所需施工道路修筑及其材料保管、装卸及运输等；清理现场。</t>
  </si>
  <si>
    <t>费用调整原则：
①需提供不少一张可体现支架材质、及安装完成的影像照片，无法提供的，对应工程量不予结算。
②架设的索道支架需提供本工程其他施工阶段使用，经承包人同意后方可拆除，如未经许可拆除，对应工程量不予结算。</t>
  </si>
  <si>
    <t>F-1-4</t>
  </si>
  <si>
    <t>索道支架制作安装（钢支架）</t>
  </si>
  <si>
    <t>青苗协调配合费</t>
  </si>
  <si>
    <t>F-2-1</t>
  </si>
  <si>
    <t>F-2-2</t>
  </si>
  <si>
    <t>青苗协调配合费（110kV）</t>
  </si>
  <si>
    <t>元/基</t>
  </si>
  <si>
    <t>当工程基础杆塔迁改施工涉及青苗赔偿时，计列此费用。工程不涉及基础杆塔迁改工作时，确有发生的，按20%计列。</t>
  </si>
  <si>
    <t>F-2-3</t>
  </si>
  <si>
    <t>青苗协调配合费（220kV）</t>
  </si>
  <si>
    <t>F-2-4</t>
  </si>
  <si>
    <t>青苗协调配合费（500kV及以上）</t>
  </si>
  <si>
    <t>工日计价方式</t>
  </si>
  <si>
    <t>F-3-1</t>
  </si>
  <si>
    <t>工日计价方式（技工）</t>
  </si>
  <si>
    <t>元/天</t>
  </si>
  <si>
    <t>包括人员进退场费以及食宿等费用</t>
  </si>
  <si>
    <t>1.未在框架子条目中，项目部因施工考虑安排的耗时短的零星用工，因客观需要必须使用技工进行工作。</t>
  </si>
  <si>
    <t>F-3-2</t>
  </si>
  <si>
    <t>工日计价方式（民工）</t>
  </si>
  <si>
    <t>1.未在框架子条目中，项目部因施工考虑安排的耗时短的零星用工</t>
  </si>
  <si>
    <t>编制：</t>
  </si>
  <si>
    <t>审核：</t>
  </si>
  <si>
    <t>审批：</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</si>
</sst>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_);[Red]\(0\)"/>
    <numFmt numFmtId="178" formatCode="0.00_ "/>
    <numFmt numFmtId="179" formatCode="0.0_ "/>
  </numFmts>
  <fonts count="40">
    <font>
      <sz val="12"/>
      <name val="宋体"/>
      <charset val="134"/>
    </font>
    <font>
      <b/>
      <sz val="12"/>
      <name val="宋体"/>
      <charset val="134"/>
      <scheme val="minor"/>
    </font>
    <font>
      <sz val="11"/>
      <name val="宋体"/>
      <charset val="134"/>
      <scheme val="minor"/>
    </font>
    <font>
      <sz val="11"/>
      <color rgb="FFFF0000"/>
      <name val="宋体"/>
      <charset val="134"/>
      <scheme val="minor"/>
    </font>
    <font>
      <b/>
      <sz val="11"/>
      <name val="宋体"/>
      <charset val="134"/>
      <scheme val="minor"/>
    </font>
    <font>
      <b/>
      <sz val="18"/>
      <name val="宋体"/>
      <charset val="134"/>
    </font>
    <font>
      <b/>
      <sz val="10"/>
      <name val="宋体"/>
      <charset val="134"/>
      <scheme val="minor"/>
    </font>
    <font>
      <sz val="10"/>
      <name val="宋体"/>
      <charset val="134"/>
      <scheme val="minor"/>
    </font>
    <font>
      <sz val="10"/>
      <color rgb="FF92D050"/>
      <name val="宋体"/>
      <charset val="134"/>
      <scheme val="minor"/>
    </font>
    <font>
      <sz val="9"/>
      <name val="宋体"/>
      <charset val="134"/>
    </font>
    <font>
      <b/>
      <sz val="14"/>
      <name val="宋体"/>
      <charset val="134"/>
      <scheme val="minor"/>
    </font>
    <font>
      <sz val="10"/>
      <name val="宋体"/>
      <charset val="134"/>
    </font>
    <font>
      <strike/>
      <sz val="10"/>
      <name val="宋体"/>
      <charset val="134"/>
      <scheme val="minor"/>
    </font>
    <font>
      <b/>
      <sz val="10"/>
      <name val="宋体"/>
      <charset val="134"/>
    </font>
    <font>
      <sz val="14"/>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
      <sz val="10"/>
      <color rgb="FFFF0000"/>
      <name val="宋体"/>
      <charset val="134"/>
      <scheme val="minor"/>
    </font>
    <font>
      <vertAlign val="superscript"/>
      <sz val="10"/>
      <name val="宋体"/>
      <charset val="134"/>
      <scheme val="minor"/>
    </font>
    <font>
      <sz val="10"/>
      <name val="Arial"/>
      <charset val="134"/>
    </font>
    <font>
      <vertAlign val="superscript"/>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2" borderId="13"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4" applyNumberFormat="0" applyFill="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3" fillId="0" borderId="0" applyNumberFormat="0" applyFill="0" applyBorder="0" applyAlignment="0" applyProtection="0">
      <alignment vertical="center"/>
    </xf>
    <xf numFmtId="0" fontId="24" fillId="3" borderId="16" applyNumberFormat="0" applyAlignment="0" applyProtection="0">
      <alignment vertical="center"/>
    </xf>
    <xf numFmtId="0" fontId="25" fillId="4" borderId="17" applyNumberFormat="0" applyAlignment="0" applyProtection="0">
      <alignment vertical="center"/>
    </xf>
    <xf numFmtId="0" fontId="26" fillId="4" borderId="16" applyNumberFormat="0" applyAlignment="0" applyProtection="0">
      <alignment vertical="center"/>
    </xf>
    <xf numFmtId="0" fontId="27" fillId="5" borderId="18" applyNumberFormat="0" applyAlignment="0" applyProtection="0">
      <alignment vertical="center"/>
    </xf>
    <xf numFmtId="0" fontId="28" fillId="0" borderId="19" applyNumberFormat="0" applyFill="0" applyAlignment="0" applyProtection="0">
      <alignment vertical="center"/>
    </xf>
    <xf numFmtId="0" fontId="29" fillId="0" borderId="20"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xf numFmtId="0" fontId="35" fillId="0" borderId="0">
      <alignment vertical="center"/>
    </xf>
  </cellStyleXfs>
  <cellXfs count="86">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0" fillId="0" borderId="0" xfId="0" applyFill="1">
      <alignment vertical="center"/>
    </xf>
    <xf numFmtId="0" fontId="0" fillId="0" borderId="0" xfId="0" applyFont="1" applyFill="1" applyAlignment="1">
      <alignment horizontal="center" vertical="center"/>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Alignment="1">
      <alignment horizontal="left" vertical="center"/>
    </xf>
    <xf numFmtId="0" fontId="5" fillId="0" borderId="1" xfId="0" applyFont="1" applyFill="1" applyBorder="1" applyAlignment="1">
      <alignment horizontal="center" vertical="center"/>
    </xf>
    <xf numFmtId="0" fontId="5" fillId="0" borderId="0" xfId="0" applyFont="1" applyFill="1" applyAlignment="1">
      <alignment horizontal="center" vertic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1" fillId="0" borderId="2" xfId="0" applyFont="1" applyFill="1" applyBorder="1" applyAlignment="1">
      <alignment horizontal="left" vertical="center"/>
    </xf>
    <xf numFmtId="0" fontId="8" fillId="0" borderId="2" xfId="0" applyFont="1" applyFill="1" applyBorder="1" applyAlignment="1">
      <alignment horizontal="left" vertical="center"/>
    </xf>
    <xf numFmtId="176" fontId="7" fillId="0" borderId="2" xfId="0" applyNumberFormat="1" applyFont="1" applyFill="1" applyBorder="1" applyAlignment="1">
      <alignment horizontal="center" vertical="center" wrapText="1"/>
    </xf>
    <xf numFmtId="176" fontId="7" fillId="0" borderId="3" xfId="0" applyNumberFormat="1" applyFont="1" applyFill="1" applyBorder="1" applyAlignment="1">
      <alignment vertical="center" wrapText="1"/>
    </xf>
    <xf numFmtId="0" fontId="7" fillId="0" borderId="2" xfId="0" applyFont="1" applyFill="1" applyBorder="1" applyAlignment="1">
      <alignment vertical="center" wrapText="1"/>
    </xf>
    <xf numFmtId="0" fontId="7" fillId="0" borderId="4" xfId="0" applyFont="1" applyFill="1" applyBorder="1" applyAlignment="1">
      <alignment horizontal="left" vertical="center" wrapText="1"/>
    </xf>
    <xf numFmtId="176" fontId="7" fillId="0" borderId="2" xfId="0" applyNumberFormat="1" applyFont="1" applyFill="1" applyBorder="1" applyAlignment="1">
      <alignment horizontal="center" vertical="center"/>
    </xf>
    <xf numFmtId="0" fontId="9" fillId="0" borderId="2" xfId="0" applyFont="1" applyFill="1" applyBorder="1" applyAlignment="1">
      <alignment horizontal="left" vertical="center" wrapText="1"/>
    </xf>
    <xf numFmtId="176" fontId="7" fillId="0" borderId="2" xfId="0" applyNumberFormat="1" applyFont="1" applyFill="1" applyBorder="1" applyAlignment="1">
      <alignment horizontal="left"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9" fillId="0" borderId="2" xfId="0" applyFont="1" applyFill="1" applyBorder="1" applyAlignment="1">
      <alignment vertical="center" wrapText="1"/>
    </xf>
    <xf numFmtId="0" fontId="7" fillId="0" borderId="4" xfId="0" applyFont="1" applyFill="1" applyBorder="1" applyAlignment="1">
      <alignment vertical="center" wrapText="1"/>
    </xf>
    <xf numFmtId="176" fontId="7" fillId="0" borderId="3" xfId="0" applyNumberFormat="1" applyFont="1" applyFill="1" applyBorder="1" applyAlignment="1">
      <alignment horizontal="left" vertical="center" wrapText="1"/>
    </xf>
    <xf numFmtId="0" fontId="7" fillId="0" borderId="3" xfId="0" applyFont="1" applyFill="1" applyBorder="1" applyAlignment="1">
      <alignment horizontal="left" vertical="center" wrapText="1"/>
    </xf>
    <xf numFmtId="176" fontId="7" fillId="0" borderId="5" xfId="0" applyNumberFormat="1" applyFont="1" applyFill="1" applyBorder="1" applyAlignment="1">
      <alignment horizontal="left" vertical="center" wrapText="1"/>
    </xf>
    <xf numFmtId="0" fontId="7" fillId="0" borderId="5" xfId="0" applyFont="1" applyFill="1" applyBorder="1" applyAlignment="1">
      <alignment horizontal="left" vertical="center" wrapText="1"/>
    </xf>
    <xf numFmtId="176" fontId="7" fillId="0" borderId="6" xfId="0" applyNumberFormat="1" applyFont="1" applyFill="1" applyBorder="1" applyAlignment="1">
      <alignment horizontal="left" vertical="center" wrapText="1"/>
    </xf>
    <xf numFmtId="0" fontId="7" fillId="0" borderId="6" xfId="0" applyFont="1" applyFill="1" applyBorder="1" applyAlignment="1">
      <alignment horizontal="left" vertical="center" wrapText="1"/>
    </xf>
    <xf numFmtId="0" fontId="2" fillId="0" borderId="0" xfId="0" applyFont="1" applyFill="1" applyAlignment="1">
      <alignment vertical="center" wrapText="1"/>
    </xf>
    <xf numFmtId="0" fontId="8" fillId="0" borderId="2" xfId="0" applyFont="1" applyFill="1" applyBorder="1" applyAlignment="1">
      <alignment horizontal="left" vertical="center" wrapText="1"/>
    </xf>
    <xf numFmtId="0" fontId="8" fillId="0" borderId="4" xfId="0" applyFont="1" applyFill="1" applyBorder="1" applyAlignment="1">
      <alignment horizontal="left" vertical="center" wrapText="1"/>
    </xf>
    <xf numFmtId="0" fontId="10" fillId="0" borderId="7" xfId="0" applyFont="1" applyFill="1" applyBorder="1" applyAlignment="1">
      <alignment horizontal="left" vertical="center"/>
    </xf>
    <xf numFmtId="0" fontId="10" fillId="0" borderId="8" xfId="0" applyFont="1" applyFill="1" applyBorder="1" applyAlignment="1">
      <alignment horizontal="left" vertical="center"/>
    </xf>
    <xf numFmtId="0" fontId="10" fillId="0" borderId="4" xfId="0" applyFont="1" applyFill="1" applyBorder="1" applyAlignment="1">
      <alignment horizontal="left" vertical="center"/>
    </xf>
    <xf numFmtId="0" fontId="10" fillId="0" borderId="7"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6" fillId="0" borderId="2" xfId="0" applyFont="1" applyFill="1" applyBorder="1" applyAlignment="1">
      <alignment vertical="center" wrapText="1"/>
    </xf>
    <xf numFmtId="0" fontId="6" fillId="0" borderId="4" xfId="0" applyFont="1" applyFill="1" applyBorder="1" applyAlignment="1">
      <alignment vertical="center" wrapText="1"/>
    </xf>
    <xf numFmtId="0" fontId="6" fillId="0" borderId="3" xfId="0" applyFont="1" applyFill="1" applyBorder="1" applyAlignment="1">
      <alignment vertical="center" wrapText="1"/>
    </xf>
    <xf numFmtId="0" fontId="6" fillId="0" borderId="9" xfId="0" applyFont="1" applyFill="1" applyBorder="1" applyAlignment="1">
      <alignment vertical="center" wrapText="1"/>
    </xf>
    <xf numFmtId="0" fontId="11" fillId="0" borderId="2" xfId="0" applyFont="1" applyFill="1" applyBorder="1" applyAlignment="1">
      <alignment horizontal="center" vertical="center" wrapText="1"/>
    </xf>
    <xf numFmtId="177" fontId="7" fillId="0" borderId="2" xfId="0" applyNumberFormat="1" applyFont="1" applyFill="1" applyBorder="1" applyAlignment="1">
      <alignment horizontal="center" vertical="center"/>
    </xf>
    <xf numFmtId="0" fontId="11" fillId="0" borderId="3" xfId="0" applyFont="1" applyFill="1" applyBorder="1" applyAlignment="1">
      <alignment horizontal="center" vertical="center" wrapText="1"/>
    </xf>
    <xf numFmtId="0" fontId="7" fillId="0" borderId="3" xfId="0" applyFont="1" applyFill="1" applyBorder="1" applyAlignment="1">
      <alignment horizontal="center" vertical="center"/>
    </xf>
    <xf numFmtId="176" fontId="7" fillId="0" borderId="3" xfId="0" applyNumberFormat="1" applyFont="1" applyFill="1" applyBorder="1" applyAlignment="1">
      <alignment horizontal="center" vertical="center"/>
    </xf>
    <xf numFmtId="0" fontId="7" fillId="0" borderId="4" xfId="0" applyFont="1" applyFill="1" applyBorder="1" applyAlignment="1">
      <alignment horizontal="center" vertical="center" wrapText="1"/>
    </xf>
    <xf numFmtId="178" fontId="7" fillId="0" borderId="2" xfId="0" applyNumberFormat="1" applyFont="1" applyFill="1" applyBorder="1" applyAlignment="1">
      <alignment horizontal="center" vertical="center" wrapText="1"/>
    </xf>
    <xf numFmtId="0" fontId="11" fillId="0" borderId="6" xfId="49" applyFont="1" applyFill="1" applyBorder="1" applyAlignment="1">
      <alignment horizontal="left" vertical="center" wrapText="1"/>
    </xf>
    <xf numFmtId="0" fontId="11" fillId="0" borderId="2" xfId="49" applyFont="1" applyFill="1" applyBorder="1" applyAlignment="1">
      <alignment horizontal="left" vertical="center" wrapText="1"/>
    </xf>
    <xf numFmtId="0" fontId="7" fillId="0" borderId="1" xfId="0" applyFont="1" applyFill="1" applyBorder="1" applyAlignment="1">
      <alignment horizontal="center" vertical="center"/>
    </xf>
    <xf numFmtId="0" fontId="7" fillId="0" borderId="0" xfId="0" applyFont="1" applyFill="1" applyAlignment="1">
      <alignment horizontal="center" vertical="center"/>
    </xf>
    <xf numFmtId="0" fontId="7" fillId="0" borderId="10" xfId="0" applyFont="1" applyFill="1" applyBorder="1" applyAlignment="1">
      <alignment horizontal="center" vertical="center"/>
    </xf>
    <xf numFmtId="176" fontId="6" fillId="0" borderId="2" xfId="0" applyNumberFormat="1" applyFont="1" applyFill="1" applyBorder="1" applyAlignment="1">
      <alignment horizontal="center" vertical="center"/>
    </xf>
    <xf numFmtId="0" fontId="7" fillId="0" borderId="3" xfId="0" applyFont="1" applyFill="1" applyBorder="1" applyAlignment="1">
      <alignment vertical="center" wrapText="1"/>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9" xfId="0" applyFont="1" applyFill="1" applyBorder="1" applyAlignment="1">
      <alignment horizontal="center" vertical="center"/>
    </xf>
    <xf numFmtId="0" fontId="10" fillId="0" borderId="1" xfId="0" applyFont="1" applyFill="1" applyBorder="1" applyAlignment="1">
      <alignment horizontal="left" vertical="center"/>
    </xf>
    <xf numFmtId="0" fontId="10" fillId="0" borderId="0" xfId="0" applyFont="1" applyFill="1" applyAlignment="1">
      <alignment horizontal="left" vertical="center"/>
    </xf>
    <xf numFmtId="0" fontId="10" fillId="0" borderId="10" xfId="0" applyFont="1" applyFill="1" applyBorder="1" applyAlignment="1">
      <alignment horizontal="left" vertical="center"/>
    </xf>
    <xf numFmtId="0" fontId="11" fillId="0" borderId="2" xfId="0" applyFont="1" applyFill="1" applyBorder="1" applyAlignment="1">
      <alignment horizontal="center" vertical="center"/>
    </xf>
    <xf numFmtId="0" fontId="7" fillId="0" borderId="2" xfId="0" applyFont="1" applyFill="1" applyBorder="1" applyAlignment="1">
      <alignment vertical="center"/>
    </xf>
    <xf numFmtId="0" fontId="12" fillId="0" borderId="2" xfId="0" applyFont="1" applyFill="1" applyBorder="1" applyAlignment="1">
      <alignment horizontal="left" vertical="center" wrapText="1"/>
    </xf>
    <xf numFmtId="0" fontId="7" fillId="0" borderId="4" xfId="0" applyFont="1" applyFill="1" applyBorder="1" applyAlignment="1">
      <alignment horizontal="center" vertical="center"/>
    </xf>
    <xf numFmtId="0" fontId="12" fillId="0" borderId="2" xfId="0" applyFont="1" applyFill="1" applyBorder="1" applyAlignment="1">
      <alignment horizontal="left" vertical="center"/>
    </xf>
    <xf numFmtId="0" fontId="7" fillId="0" borderId="4" xfId="0" applyFont="1" applyFill="1" applyBorder="1" applyAlignment="1">
      <alignment horizontal="left" vertical="center"/>
    </xf>
    <xf numFmtId="176" fontId="7" fillId="0" borderId="6" xfId="0" applyNumberFormat="1" applyFont="1" applyFill="1" applyBorder="1" applyAlignment="1">
      <alignment vertical="center" wrapText="1"/>
    </xf>
    <xf numFmtId="179" fontId="7" fillId="0" borderId="2" xfId="0" applyNumberFormat="1" applyFont="1" applyFill="1" applyBorder="1" applyAlignment="1">
      <alignment horizontal="center" vertical="center"/>
    </xf>
    <xf numFmtId="0" fontId="6" fillId="0" borderId="2" xfId="0" applyNumberFormat="1" applyFont="1" applyFill="1" applyBorder="1" applyAlignment="1">
      <alignment horizontal="center" vertical="center"/>
    </xf>
    <xf numFmtId="0" fontId="7" fillId="0" borderId="2" xfId="0" applyNumberFormat="1" applyFont="1" applyFill="1" applyBorder="1" applyAlignment="1">
      <alignment horizontal="center" vertical="center" wrapText="1"/>
    </xf>
    <xf numFmtId="0" fontId="7" fillId="0" borderId="2" xfId="0" applyFont="1" applyFill="1" applyBorder="1" applyAlignment="1">
      <alignment horizontal="left" vertical="center"/>
    </xf>
    <xf numFmtId="0" fontId="10" fillId="0" borderId="2" xfId="0" applyFont="1" applyFill="1" applyBorder="1" applyAlignment="1">
      <alignment horizontal="left" vertical="center" wrapText="1"/>
    </xf>
    <xf numFmtId="176" fontId="7" fillId="0" borderId="2" xfId="0" applyNumberFormat="1" applyFont="1" applyFill="1" applyBorder="1" applyAlignment="1">
      <alignment vertical="center" wrapText="1"/>
    </xf>
    <xf numFmtId="0" fontId="8" fillId="0" borderId="4" xfId="0" applyFont="1" applyFill="1" applyBorder="1" applyAlignment="1">
      <alignment horizontal="left" vertical="center"/>
    </xf>
    <xf numFmtId="0" fontId="13" fillId="0" borderId="2" xfId="0" applyFont="1" applyFill="1" applyBorder="1" applyAlignment="1">
      <alignment horizontal="center" vertical="center" wrapText="1"/>
    </xf>
    <xf numFmtId="0" fontId="7" fillId="0" borderId="2" xfId="0" applyNumberFormat="1" applyFont="1" applyFill="1" applyBorder="1" applyAlignment="1">
      <alignment horizontal="center" vertical="center"/>
    </xf>
    <xf numFmtId="0" fontId="14" fillId="0" borderId="0" xfId="0" applyFont="1" applyFill="1" applyAlignment="1">
      <alignment horizontal="center" vertical="center"/>
    </xf>
    <xf numFmtId="0" fontId="2" fillId="0" borderId="0" xfId="0" applyFont="1" applyFill="1" applyAlignment="1">
      <alignment horizontal="left" vertical="center"/>
    </xf>
    <xf numFmtId="0" fontId="14" fillId="0" borderId="0" xfId="0" applyFont="1" applyFill="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colors>
    <mruColors>
      <color rgb="00FFFF00"/>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externalLink" Target="externalLinks/externalLink8.xml"/><Relationship Id="rId8" Type="http://schemas.openxmlformats.org/officeDocument/2006/relationships/externalLink" Target="externalLinks/externalLink7.xml"/><Relationship Id="rId7" Type="http://schemas.openxmlformats.org/officeDocument/2006/relationships/externalLink" Target="externalLinks/externalLink6.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4" Type="http://schemas.openxmlformats.org/officeDocument/2006/relationships/styles" Target="styles.xml"/><Relationship Id="rId43" Type="http://schemas.openxmlformats.org/officeDocument/2006/relationships/sharedStrings" Target="sharedStrings.xml"/><Relationship Id="rId42" Type="http://schemas.openxmlformats.org/officeDocument/2006/relationships/theme" Target="theme/theme1.xml"/><Relationship Id="rId41" Type="http://schemas.openxmlformats.org/officeDocument/2006/relationships/externalLink" Target="externalLinks/externalLink40.xml"/><Relationship Id="rId40" Type="http://schemas.openxmlformats.org/officeDocument/2006/relationships/externalLink" Target="externalLinks/externalLink39.xml"/><Relationship Id="rId4" Type="http://schemas.openxmlformats.org/officeDocument/2006/relationships/externalLink" Target="externalLinks/externalLink3.xml"/><Relationship Id="rId39" Type="http://schemas.openxmlformats.org/officeDocument/2006/relationships/externalLink" Target="externalLinks/externalLink38.xml"/><Relationship Id="rId38" Type="http://schemas.openxmlformats.org/officeDocument/2006/relationships/externalLink" Target="externalLinks/externalLink37.xml"/><Relationship Id="rId37" Type="http://schemas.openxmlformats.org/officeDocument/2006/relationships/externalLink" Target="externalLinks/externalLink36.xml"/><Relationship Id="rId36" Type="http://schemas.openxmlformats.org/officeDocument/2006/relationships/externalLink" Target="externalLinks/externalLink35.xml"/><Relationship Id="rId35" Type="http://schemas.openxmlformats.org/officeDocument/2006/relationships/externalLink" Target="externalLinks/externalLink34.xml"/><Relationship Id="rId34" Type="http://schemas.openxmlformats.org/officeDocument/2006/relationships/externalLink" Target="externalLinks/externalLink33.xml"/><Relationship Id="rId33" Type="http://schemas.openxmlformats.org/officeDocument/2006/relationships/externalLink" Target="externalLinks/externalLink32.xml"/><Relationship Id="rId32" Type="http://schemas.openxmlformats.org/officeDocument/2006/relationships/externalLink" Target="externalLinks/externalLink31.xml"/><Relationship Id="rId31" Type="http://schemas.openxmlformats.org/officeDocument/2006/relationships/externalLink" Target="externalLinks/externalLink30.xml"/><Relationship Id="rId30" Type="http://schemas.openxmlformats.org/officeDocument/2006/relationships/externalLink" Target="externalLinks/externalLink29.xml"/><Relationship Id="rId3" Type="http://schemas.openxmlformats.org/officeDocument/2006/relationships/externalLink" Target="externalLinks/externalLink2.xml"/><Relationship Id="rId29" Type="http://schemas.openxmlformats.org/officeDocument/2006/relationships/externalLink" Target="externalLinks/externalLink28.xml"/><Relationship Id="rId28" Type="http://schemas.openxmlformats.org/officeDocument/2006/relationships/externalLink" Target="externalLinks/externalLink27.xml"/><Relationship Id="rId27" Type="http://schemas.openxmlformats.org/officeDocument/2006/relationships/externalLink" Target="externalLinks/externalLink26.xml"/><Relationship Id="rId26" Type="http://schemas.openxmlformats.org/officeDocument/2006/relationships/externalLink" Target="externalLinks/externalLink25.xml"/><Relationship Id="rId25" Type="http://schemas.openxmlformats.org/officeDocument/2006/relationships/externalLink" Target="externalLinks/externalLink24.xml"/><Relationship Id="rId24" Type="http://schemas.openxmlformats.org/officeDocument/2006/relationships/externalLink" Target="externalLinks/externalLink23.xml"/><Relationship Id="rId23" Type="http://schemas.openxmlformats.org/officeDocument/2006/relationships/externalLink" Target="externalLinks/externalLink22.xml"/><Relationship Id="rId22" Type="http://schemas.openxmlformats.org/officeDocument/2006/relationships/externalLink" Target="externalLinks/externalLink21.xml"/><Relationship Id="rId21" Type="http://schemas.openxmlformats.org/officeDocument/2006/relationships/externalLink" Target="externalLinks/externalLink20.xml"/><Relationship Id="rId20" Type="http://schemas.openxmlformats.org/officeDocument/2006/relationships/externalLink" Target="externalLinks/externalLink19.xml"/><Relationship Id="rId2" Type="http://schemas.openxmlformats.org/officeDocument/2006/relationships/externalLink" Target="externalLinks/externalLink1.xml"/><Relationship Id="rId19" Type="http://schemas.openxmlformats.org/officeDocument/2006/relationships/externalLink" Target="externalLinks/externalLink18.xml"/><Relationship Id="rId18" Type="http://schemas.openxmlformats.org/officeDocument/2006/relationships/externalLink" Target="externalLinks/externalLink17.xml"/><Relationship Id="rId17" Type="http://schemas.openxmlformats.org/officeDocument/2006/relationships/externalLink" Target="externalLinks/externalLink16.xml"/><Relationship Id="rId16" Type="http://schemas.openxmlformats.org/officeDocument/2006/relationships/externalLink" Target="externalLinks/externalLink15.xml"/><Relationship Id="rId15" Type="http://schemas.openxmlformats.org/officeDocument/2006/relationships/externalLink" Target="externalLinks/externalLink14.xml"/><Relationship Id="rId14" Type="http://schemas.openxmlformats.org/officeDocument/2006/relationships/externalLink" Target="externalLinks/externalLink13.xml"/><Relationship Id="rId13" Type="http://schemas.openxmlformats.org/officeDocument/2006/relationships/externalLink" Target="externalLinks/externalLink12.xml"/><Relationship Id="rId12" Type="http://schemas.openxmlformats.org/officeDocument/2006/relationships/externalLink" Target="externalLinks/externalLink11.xml"/><Relationship Id="rId11" Type="http://schemas.openxmlformats.org/officeDocument/2006/relationships/externalLink" Target="externalLinks/externalLink10.xml"/><Relationship Id="rId10" Type="http://schemas.openxmlformats.org/officeDocument/2006/relationships/externalLink" Target="externalLinks/externalLink9.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123\Desktop\&#21253;19_&#25307;&#26631;&#25991;&#20214;\&#25216;&#26415;&#35268;&#33539;\1299-300002948-00006&#12379;2&#12379;&#21253;19\&#21253;19\&#21253;19-&#24037;&#31243;&#37327;&#28165;&#21333;\&#28165;&#21333;&#25910;&#21475;\DOCUME~1\hh\LOCALS~1\Temp\notesFFF692\2006&#24180;\&#21487;&#30740;\&#20113;&#21335;&#28359;&#19996;&#36865;&#20986;\&#21464;&#30005;\&#21378;&#21475;&#21464;&#25193;&#24314;5.2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OCUME~1\hh\LOCALS~1\Temp\notesFFF692\2006&#24180;\&#21487;&#30740;\&#20113;&#21335;&#28359;&#19996;&#36865;&#20986;\&#21464;&#30005;\&#21378;&#21475;&#21464;&#25193;&#24314;5.2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25237;&#26631;&#36164;&#26009;\&#26045;&#24037;&#32452;&#32455;&#35774;&#35745;\2006.8.2&#38669;&#36890;&#27801;\##&#30005;&#23376;&#29256;\&#21830;&#21153;&#26631;\&#38669;&#36890;&#27801;&#31532;8&#26631;&#27573;\&#27010;&#31639;\5&#36890;&#36797;-&#27801;&#23725;&#21333;&#22238;198k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29305;&#39640;&#21387;\&#22269;&#32593;&#20013;&#32447;\&#21021;&#35774;\0701&#25910;&#21475;\My%20Documents\&#39034;&#21271;&#21487;&#30740;\b064\C\E1\B064E1C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wed06\SYS\DYC\&#20975;&#37324;&#25910;&#21475;\EXCEL\SJ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25237;&#26631;&#25991;&#20214;\&#24050;&#25237;&#26631;\&#36149;&#24030;&#38738;&#31119;&#32447;\&#25253;&#20215;&#20070;\&#22825;&#24191;&#19977;&#22238;4&#26631;&#27573;%20&#25253;&#20215;&#2007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25216;&#32463;&#23460;\0742\&#23425;&#22825;&#32447;\&#25237;&#26631;\&#23665;&#35199;&#2757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DOCUME~1\5286~1.CSE\LOCALS~1\Temp\360zip$Temp\360$0\60-S741S-E0101-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Documents%20and%20Settings\user2369\&#26700;&#38754;\&#32736;&#20113;220kV&#2146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29305;&#39640;&#21387;\&#22269;&#32593;&#20013;&#32447;\&#21021;&#35774;\0701&#25910;&#21475;\&#21335;&#38451;&#65374;&#33606;&#38376;&#27010;&#3163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21208;&#27979;&#35774;&#35745;&#36153;&#35745;&#31639;&#20070;\&#26575;&#26641;&#22561;&#20027;&#21464;&#25193;&#24314;\linHui\&#26354;&#38742;&#21464;\KYTB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33883;&#21335;&#32447;&#25913;&#36896;&#35199;&#27573;\&#33606;&#38376;-&#26539;&#27902;(&#25910;&#21475;&#36865;&#23457;&#65289;\&#33606;&#38376;-&#26539;&#27902;&#30452;&#27969;&#32447;&#36335;\&#21508;&#38498;&#36164;&#26009;\&#27743;&#33487;&#38498;\500kV&#19977;&#27818;&#30452;&#27969;(&#19977;&#23777;&#25910;&#21475;erp).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21208;&#27979;&#35774;&#35745;&#36153;&#35745;&#31639;&#20070;\&#26575;&#26641;&#22561;&#20027;&#21464;&#25193;&#24314;\111\linHui\&#37325;&#24198;\&#28074;&#38517;&#21464;&#21021;(&#25209;&#3686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21208;&#27979;&#35774;&#35745;&#36153;&#35745;&#31639;&#20070;\&#26575;&#26641;&#22561;&#20027;&#21464;&#25193;&#24314;\My%20Documents\smm.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28689;&#24067;&#27807;\&#28689;&#24067;&#27807;&#65374;&#19996;&#22369;&#35199;&#32447;\&#28689;&#24067;&#27807;&#65374;&#19996;&#22369;&#35199;&#32447;&#27010;&#31639;07.12.10&#23457;&#26597;&#20462;&#2591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33883;&#21335;&#32447;&#25913;&#36896;&#35199;&#27573;\&#33606;&#38376;-&#26539;&#27902;(&#25910;&#21475;&#36865;&#23457;&#65289;\&#33606;&#38376;-&#26539;&#27902;&#30452;&#27969;&#32447;&#36335;\&#21508;&#38498;&#36164;&#26009;\&#28246;&#21335;&#38498;\&#26032;&#30340;&#25805;&#20316;&#27169;&#26495;\&#26032;&#39044;&#35268;3.4-081216-v2\44&#23548;&#20837;&#27169;&#26495;_&#24314;&#36816;&#36328;&#21306;&#30005;&#32593;&#24314;&#35774;-XXX&#19968;&#33324;&#26550;&#31354;&#36865;&#30005;&#32447;&#36335;&#24037;&#31243;&#39033;&#30446;WBS&#32467;&#26500;V5_20081216-v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User\&#25237;&#26631;3\&#29616;&#20215;&#27010;&#31639;&#85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My%20Documents\&#24037;&#31243;\&#21335;&#32593;&#24037;&#31243;\&#31983;&#25166;&#28193;\&#31983;&#25166;&#28193;&#25509;&#22320;&#26497;&#26497;&#22336;\&#38480;&#39069;&#35774;&#35745;\&#20013;&#21335;&#38498;&#38480;&#39069;&#35774;&#35745;&#24213;&#31295;\&#25509;&#22320;&#26497;&#32447;&#36335;\X276K_10mm&#20912;&#21306;&#25910;&#21475;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0919\&#26700;&#38754;\&#31983;&#25166;&#28193;&#21021;&#35774;&#25209;&#22797;\&#21253;3\&#177;x800KV&#21253;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My%20Documents\&#24037;&#31243;\&#21335;&#32593;&#24037;&#31243;\&#31983;&#25166;&#28193;\&#31983;&#25166;&#28193;&#25509;&#22320;&#26497;&#26497;&#22336;\&#24037;&#31243;\&#37122;&#28189;&#31532;&#20108;&#36890;&#36947;&#21487;&#30740;&#25910;&#21475;\&#28508;&#21688;&#8546;&#22238;\(&#23457;&#23450;&#26032;&#29256;)&#20272;&#8546;&#32447;&#36335;.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38472;&#25991;&#25996;&#25991;&#20214;&#22841;\&#32447;&#36335;&#25237;&#26631;\0608&#38738;&#28023;&#35199;&#23425;750kV\&#26032;&#27010;&#31639;\750KV&#23448;&#20141;&#35199;&#23425;&#32447;120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25237;&#26631;&#25253;&#20215;\&#32972;&#38752;&#32972;&#25442;&#27969;&#31449;\&#32972;&#38752;&#32972;B&#21253;\&#38271;&#27801;5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Documents%20and%20Settings\user2246\&#26700;&#38754;\&#38271;&#27743;&#22496;-&#21513;&#38451;&#36328;&#3623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Documents%20and%20Settings\sckfb\Desktop\&#25237;&#26631;&#25991;&#20214;\&#24050;&#25237;&#26631;\&#36149;&#24030;&#38738;&#31119;&#32447;\&#25253;&#20215;&#20070;\&#22825;&#24191;&#19977;&#22238;4&#26631;&#27573;%20&#25253;&#20215;&#2007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DSW\&#26395;&#36890;&#3492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06&#32599;&#30334;&#20108;&#22238;&#12289;&#26611;&#26690;&#32447;\&#25253;&#20215;&#20070;\&#27010;&#31639;&#21450;&#32479;&#35745;&#25968;&#25454;&#22791;&#20221;\&#32599;&#30334;II&#22238;&#20113;&#21335;&#27573;10mm&#25253;&#25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06&#32599;&#30334;&#20108;&#22238;&#12289;&#26611;&#26690;&#32447;\&#25253;&#20215;&#20070;\&#27010;&#31639;&#21450;&#32479;&#35745;&#25968;&#25454;&#22791;&#20221;\&#32599;&#30334;II&#22238;&#20113;&#21335;&#27573;20mm&#25253;&#25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wed06\SYS\DYC\&#20195;&#24066;&#21464;\DS9803\DSBTJ.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21208;&#27979;&#35774;&#35745;&#36153;&#35745;&#31639;&#20070;\&#26575;&#26641;&#22561;&#20027;&#21464;&#25193;&#24314;\111\linHui\&#36149;&#38451;\&#36149;&#38451;&#21464;&#39640;&#25239;&#25913;&#36896;(07.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HK01\&#32993;&#26397;&#19996;&#36164;&#26009;\&#35745;&#21010;&#31185;\&#33714;&#20859;&#32447;\&#33714;&#20859;&#32447;&#20869;&#37096;&#39044;&#31639;\&#33714;&#20859;&#32447;&#20869;&#37096;&#39044;&#3163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MOUSE\dsw\&#26395;&#36890;&#3492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21208;&#27979;&#35774;&#35745;&#36153;&#35745;&#31639;&#20070;\&#26575;&#26641;&#22561;&#20027;&#21464;&#25193;&#24314;\WINDOWS\Desktop\WIN95\Desktop\&#25105;&#30340;&#24037;&#20316;&#25991;&#26723;\&#24037;&#31243;&#25991;&#26723;\&#22269;&#20869;&#24037;&#31243;\&#30333;&#40548;&#30005;&#21378;\&#30333;&#40548;&#21487;&#30740;\&#30333;&#40548;&#21487;&#30740;&#32534;&#21046;\GCGL\PTGC\KLDC\KL1QYS\KLYQZY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My%20Documents\96&#23450;&#3906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37325;&#24198;&#24037;&#31243;\&#24052;&#21335;&#32447;\&#25910;&#21475;&#27010;&#31639;\&#24052;&#21335;-&#32166;&#27743;\&#24052;&#21335;-&#32166;&#27743;&#32447;&#3633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38886;&#24658;\500kV&#28207;&#21475;&#21464;&#30005;&#31449;\WINDOWS\Desktop\WIN95\Desktop\&#25105;&#30340;&#24037;&#20316;&#25991;&#26723;\&#24037;&#31243;&#25991;&#26723;\&#22269;&#20869;&#24037;&#31243;\&#30333;&#40548;&#30005;&#21378;\&#30333;&#40548;&#21487;&#30740;\&#30333;&#40548;&#21487;&#30740;&#32534;&#21046;\GCGL\PTGC\KLDC\KL1QYS\KLYQZY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DOCUME~1\hh\LOCALS~1\Temp\notesFFF692\WINDOWS\Desktop\LRP\GCGL\PTGC\BHDC\BHDCKY\BHDCKYBZ\GCGL\PTGC\KLDC\KL1QYS\KLYQZY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Documents%20and%20Settings\user\&#26700;&#38754;\220kV&#28065;&#35887;&#32447;&#22522;&#30784;&#20998;&#21253;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21208;&#27979;&#35774;&#35745;&#36153;&#35745;&#31639;&#20070;\&#26575;&#26641;&#22561;&#20027;&#21464;&#25193;&#24314;\WINDOWS\Desktop\LRP\GCGL\PTGC\BHDC\BHDCKY\BHDCKYBZ\GCGL\PTGC\KLDC\KL1QYS\KLYQZY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wed06\SYS\&#29662;&#29852;&#36865;&#20986;\RHBTJ.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27575;&#25935;\&#22312;&#24314;&#24037;&#31243;\500kV&#40100;&#38902;&#8545;&#22238;&#24037;&#31243;\&#22522;&#30784;&#20998;&#21253;\&#20998;&#21253;\&#26446;&#28023;\110kV&#39640;&#21476;&#32447;&#36335;\&#27744;&#29275;&#32447;&#20869;&#37096;&#39044;&#31639;&#65288;1996&#65289;.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000000"/>
      <sheetName val="封面"/>
      <sheetName val="说明"/>
      <sheetName val="ZB"/>
      <sheetName val="Db2"/>
      <sheetName val="土建表二"/>
      <sheetName val="Fb2"/>
      <sheetName val="Db3"/>
      <sheetName val="土建表三"/>
      <sheetName val="Fb4"/>
      <sheetName val="土建价差"/>
      <sheetName val="表二"/>
      <sheetName val="基础数据"/>
      <sheetName val="杆塔装材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000000"/>
      <sheetName val="封面"/>
      <sheetName val="说明"/>
      <sheetName val="ZB"/>
      <sheetName val="Db2"/>
      <sheetName val="土建表二"/>
      <sheetName val="Fb2"/>
      <sheetName val="Db3"/>
      <sheetName val="土建表三"/>
      <sheetName val="Fb4"/>
      <sheetName val="土建价差"/>
      <sheetName val="表三甲"/>
      <sheetName val="工程量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地区分类"/>
      <sheetName val="电压等级"/>
      <sheetName val="投资分析选项"/>
      <sheetName val="投资分析量"/>
      <sheetName val="基础数据"/>
      <sheetName val="总表 (2)"/>
      <sheetName val="设置"/>
      <sheetName val="总表"/>
      <sheetName val="表二"/>
      <sheetName val="运输表三"/>
      <sheetName val="运输量表"/>
      <sheetName val="运输重量计算表"/>
      <sheetName val="基础运输重表"/>
      <sheetName val="土方表三"/>
      <sheetName val="土方工程量"/>
      <sheetName val="基础表三"/>
      <sheetName val="基础装材表"/>
      <sheetName val="混凝土单价表"/>
      <sheetName val="杆塔表三"/>
      <sheetName val="杆塔装材表"/>
      <sheetName val="附件表三"/>
      <sheetName val="附件装材表"/>
      <sheetName val="金具"/>
      <sheetName val="架线表三"/>
      <sheetName val="架线装材表"/>
      <sheetName val="辅助设施概算表"/>
      <sheetName val="其他费用概算表"/>
      <sheetName val="价差表"/>
      <sheetName val="投资分析"/>
      <sheetName val="通讯干扰"/>
      <sheetName val="JW3"/>
      <sheetName val="JW4"/>
      <sheetName val="JW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000000"/>
      <sheetName val="封面"/>
      <sheetName val="会签卡"/>
      <sheetName val="说明"/>
      <sheetName val="附表二"/>
      <sheetName val="表一甲"/>
      <sheetName val="表二甲(电)"/>
      <sheetName val="表三甲汇总 "/>
      <sheetName val="表三甲"/>
      <sheetName val="表二甲(土)"/>
      <sheetName val="表三乙"/>
      <sheetName val="表二甲(其他)"/>
      <sheetName val="表四"/>
      <sheetName val="设备计算表"/>
      <sheetName val="养路汇"/>
      <sheetName val="附表四"/>
      <sheetName val="养路电"/>
      <sheetName val="养路土"/>
      <sheetName val="工程量计算表"/>
      <sheetName val="表三乙汇总"/>
      <sheetName val="qtf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Macro1"/>
      <sheetName val="TT"/>
      <sheetName val="表二"/>
      <sheetName val="建筑定额 (2002)"/>
      <sheetName val="#REF!"/>
      <sheetName val="表三甲"/>
      <sheetName val="Db3"/>
      <sheetName val="Sheet1"/>
      <sheetName val="价差"/>
      <sheetName val="辽电初设.XLS 定额"/>
      <sheetName val="除灰系统表二"/>
      <sheetName val="万元指标1"/>
      <sheetName val="XLR_NoRangeSheet"/>
      <sheetName val="b4"/>
      <sheetName val="dxx"/>
      <sheetName val="地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工程量表"/>
      <sheetName val="编制说明"/>
      <sheetName val="1总报价表"/>
      <sheetName val="2取费表"/>
      <sheetName val="3定额表"/>
      <sheetName val="4材料报价"/>
      <sheetName val="4.1甲方材料"/>
      <sheetName val="5其他费用"/>
      <sheetName val="6材料价差"/>
      <sheetName val="7运输重量"/>
      <sheetName val="8地形系数"/>
      <sheetName val="现浇砼"/>
      <sheetName val="土方汇总"/>
      <sheetName val="铁塔重量"/>
      <sheetName val="交叉跨越"/>
      <sheetName val="基础材料"/>
      <sheetName val="接地统计表"/>
      <sheetName val="导地线拉线"/>
      <sheetName val="土方计算"/>
      <sheetName val="金瓷汇总"/>
      <sheetName val="金瓷统计"/>
      <sheetName val="基本数据"/>
      <sheetName val="1编制说明"/>
      <sheetName val="2表一甲"/>
      <sheetName val="3表二甲"/>
      <sheetName val="4表二乙"/>
      <sheetName val="5表三甲"/>
      <sheetName val="6表三乙"/>
      <sheetName val="7其他费用"/>
      <sheetName val="8调试"/>
      <sheetName val="9建筑材机价差"/>
      <sheetName val="10安装工资价差"/>
      <sheetName val="11建筑工资价差"/>
      <sheetName val="Sheet1"/>
      <sheetName val="Sheet2"/>
      <sheetName val="安装取费"/>
      <sheetName val="建筑取费"/>
      <sheetName val="96价目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送电工程杆塔分类一览表"/>
      <sheetName val="装置性材料数量及公里指标表"/>
      <sheetName val="送电工程总概算表"/>
      <sheetName val="送电线路辅助设施工程概算表"/>
      <sheetName val="送电线路工程其他费用概算表"/>
      <sheetName val="材料价差计算表"/>
      <sheetName val="送电线路建筑安装工程费用汇总计算表"/>
      <sheetName val="送电线路单位工程概算表"/>
      <sheetName val="送电线路工程装置性材料统计表"/>
      <sheetName val="送电工程工地运输重量计算表"/>
      <sheetName val="送电工程工地运输工程量计算表"/>
      <sheetName val="砼配比"/>
      <sheetName val="接地"/>
      <sheetName val="地形增加系数计算表"/>
      <sheetName val="地形"/>
      <sheetName val="本工程技术经济指标比较表"/>
      <sheetName val="绝缘子串组装图"/>
      <sheetName val="设计费"/>
      <sheetName val="基础材料统计"/>
      <sheetName val="Sheet1"/>
      <sheetName val="工程量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fm"/>
      <sheetName val="fm (2)"/>
      <sheetName val="fm (3)"/>
      <sheetName val="ml2"/>
      <sheetName val="ml"/>
      <sheetName val="sm"/>
      <sheetName val="zczb"/>
      <sheetName val="yszb"/>
      <sheetName val="bthzb"/>
      <sheetName val="qtfy"/>
      <sheetName val="fzss"/>
      <sheetName val="cc"/>
      <sheetName val="全线预算指标表"/>
      <sheetName val="主要工程量对比表"/>
      <sheetName val="线路工程概预算对比表"/>
      <sheetName val="投资对比表"/>
      <sheetName val="dxx"/>
      <sheetName val="TZ"/>
      <sheetName val="sjf"/>
      <sheetName val="送电工程预算汇总表"/>
      <sheetName val="材料价差汇总表"/>
      <sheetName val="装置性材料数量及公里指标汇总表"/>
      <sheetName val="送电线路辅助设施工程汇总表"/>
      <sheetName val="建设场地征用及清理费用汇总表"/>
      <sheetName val="送电线路工程其他费用汇总表"/>
      <sheetName val="送电线路安装工程费用汇总表"/>
      <sheetName val="csgszb"/>
      <sheetName val="gszb"/>
      <sheetName val="Sheet2"/>
      <sheetName val="Sheet4"/>
      <sheetName val="de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2000示范变"/>
      <sheetName val="指标 "/>
      <sheetName val="设备费"/>
      <sheetName val="bzfm"/>
      <sheetName val="bzyz"/>
      <sheetName val="zsm"/>
      <sheetName val="FM"/>
      <sheetName val="sjf提资"/>
      <sheetName val="sm"/>
      <sheetName val="比较"/>
      <sheetName val="zb"/>
      <sheetName val="b2"/>
      <sheetName val="tb2"/>
      <sheetName val="b42"/>
      <sheetName val="b3"/>
      <sheetName val="tb3"/>
      <sheetName val="b4"/>
      <sheetName val="ds"/>
      <sheetName val="设备"/>
      <sheetName val="装材"/>
      <sheetName val="旁b2"/>
      <sheetName val="旁b3"/>
      <sheetName val="价差"/>
      <sheetName val="装材表(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晋东南～南阳～荆门1000kV输电线路工程概算汇总表"/>
      <sheetName val="经济指标表"/>
      <sheetName val="装置性材料数量及公里指标表"/>
      <sheetName val="送电工程总概算表"/>
      <sheetName val="送电线路辅助设施工程概算表"/>
      <sheetName val="送电线路工程其他费用概算表"/>
      <sheetName val="建设场地征用及清理费用概算表"/>
      <sheetName val="价 差 计 算 表"/>
      <sheetName val="送电线路安装工程费用汇总概算表"/>
      <sheetName val="送电线路单位工程概算表"/>
      <sheetName val="送电线路工程装置性材料统计表"/>
      <sheetName val="送电工程工地运输重量计算表"/>
      <sheetName val="送电工程工地运输工程量计算表"/>
      <sheetName val="砼配比"/>
      <sheetName val="送电工程杆塔分类一览表"/>
      <sheetName val="接地"/>
      <sheetName val="地形增加系数计算表"/>
      <sheetName val="地形"/>
      <sheetName val="设计费"/>
      <sheetName val="装材表(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laroux"/>
      <sheetName val="2000示范变"/>
      <sheetName val="设备费"/>
      <sheetName val="编制说明"/>
      <sheetName val="收资提纲"/>
      <sheetName val="编制原则"/>
      <sheetName val="Sheet1"/>
      <sheetName val="投资比较"/>
      <sheetName val="fmsm"/>
      <sheetName val="总表"/>
      <sheetName val="电气表二"/>
      <sheetName val="表三甲"/>
      <sheetName val="材差"/>
      <sheetName val="拆除"/>
      <sheetName val="价差"/>
      <sheetName val="表四表二"/>
      <sheetName val="表四"/>
      <sheetName val="价差计算"/>
      <sheetName val="利息计算 (2)"/>
      <sheetName val="利息计算(3)"/>
      <sheetName val="利息计算 (1)"/>
      <sheetName val="利息计算(2)"/>
      <sheetName val=" 其 它 费 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fm"/>
      <sheetName val="ml"/>
      <sheetName val="bzsm"/>
      <sheetName val="jsjjzb"/>
      <sheetName val="ZB"/>
      <sheetName val="hzb"/>
      <sheetName val="土方"/>
      <sheetName val="基础"/>
      <sheetName val="立塔"/>
      <sheetName val="架线"/>
      <sheetName val="金具"/>
      <sheetName val="fzgc"/>
      <sheetName val="其它"/>
      <sheetName val="建场"/>
      <sheetName val="cjb"/>
      <sheetName val="zhdx"/>
      <sheetName val="ys"/>
      <sheetName val="板式jc"/>
      <sheetName val="掏挖jc"/>
      <sheetName val="桩jc"/>
      <sheetName val="其它jc"/>
      <sheetName val="土方计算"/>
      <sheetName val="gclbz1"/>
      <sheetName val="gclbz2"/>
      <sheetName val="gclbgz"/>
      <sheetName val="gclbj1"/>
      <sheetName val="gclbj2"/>
      <sheetName val="gclbgj"/>
      <sheetName val="dx"/>
      <sheetName val="塔材sr"/>
      <sheetName val="钢管杆sr"/>
      <sheetName val="基础sr"/>
      <sheetName val="工程概况sr"/>
      <sheetName val="指标比较"/>
      <sheetName val="表三甲"/>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000000"/>
      <sheetName val="FM"/>
      <sheetName val="SM"/>
      <sheetName val="ZB"/>
      <sheetName val="Tb2"/>
      <sheetName val="Tb3"/>
      <sheetName val="Db2"/>
      <sheetName val="Db3"/>
      <sheetName val="Fb2"/>
      <sheetName val="Fb4"/>
      <sheetName val="tjjc"/>
      <sheetName val="单调"/>
      <sheetName val="整、分调"/>
      <sheetName val="与柏比文"/>
      <sheetName val="与柏比表"/>
      <sheetName val="旁b2"/>
      <sheetName val="旁b3"/>
      <sheetName val="利息新算法"/>
      <sheetName val="表三甲"/>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封面"/>
      <sheetName val="说明"/>
      <sheetName val="总表"/>
      <sheetName val="其他费用"/>
      <sheetName val="Sheet2"/>
      <sheetName val="#REF"/>
      <sheetName val="#REF!"/>
      <sheetName val="Db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Sheet1"/>
      <sheetName val="与可研比"/>
      <sheetName val="与限额比"/>
      <sheetName val="与东线比"/>
      <sheetName val="编制说明"/>
      <sheetName val="总概算表"/>
      <sheetName val="本体总表"/>
      <sheetName val="铺助设施"/>
      <sheetName val="建场费用"/>
      <sheetName val="其他费用"/>
      <sheetName val="本体10mm"/>
      <sheetName val="地形增加系数10mm"/>
      <sheetName val="运输量计算10mm"/>
      <sheetName val="表三10mm"/>
      <sheetName val="装置性材料表10mm"/>
      <sheetName val="本体20mm"/>
      <sheetName val="地形增加系数20mm"/>
      <sheetName val="运输量计算20mm"/>
      <sheetName val="表三20mm"/>
      <sheetName val="装置性材料表20mm"/>
      <sheetName val="本体30mm"/>
      <sheetName val="地形增加系数30mm"/>
      <sheetName val="运输量计算30mm"/>
      <sheetName val="表三30mm"/>
      <sheetName val="装置性材料表30mm"/>
      <sheetName val="本体50mm"/>
      <sheetName val="地形增加系数50mm"/>
      <sheetName val="运输量计算50mm"/>
      <sheetName val="表三50mm"/>
      <sheetName val="装置性材料表50mm"/>
      <sheetName val="接地统计50mm"/>
      <sheetName val="土石方的计算50mm"/>
      <sheetName val="砂石，水泥的计算50mm"/>
      <sheetName val="设计费"/>
      <sheetName val="原始数据"/>
      <sheetName val="接地统计10mm"/>
      <sheetName val="土石方的计算10mm"/>
      <sheetName val="砂石，水泥的计算10mm"/>
      <sheetName val="接地统计20mm"/>
      <sheetName val="土石方的计算20mm"/>
      <sheetName val="砂石，水泥的计算20mm"/>
      <sheetName val="接地统计30mm"/>
      <sheetName val="土石方的计算30mm"/>
      <sheetName val="砂石，水泥的计算30mm"/>
      <sheetName val="T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DT_3"/>
      <sheetName val="DT_4"/>
      <sheetName val="AssetRef"/>
      <sheetName val="MTypeRef"/>
      <sheetName val="分类主数据"/>
      <sheetName val="特性主数据"/>
      <sheetName val="物料主数据"/>
      <sheetName val="新增物料数据"/>
      <sheetName val="万元指标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送电工程总概算表 (3回合计)"/>
      <sheetName val="送电工程总概算表"/>
      <sheetName val="送电线路辅助设施工程概算表"/>
      <sheetName val="送电线路工程其他费用概算表"/>
      <sheetName val="送电线路建筑安装工程费用汇总计算表"/>
      <sheetName val="送电线路单位工程概算表"/>
      <sheetName val="送电线路工程装置性材料统计表"/>
      <sheetName val="送电工程工地运输重量计算表"/>
      <sheetName val="送电工程工地运输工程量计算表"/>
      <sheetName val="砼配比"/>
      <sheetName val="地形增加系数计算表"/>
      <sheetName val="地形"/>
      <sheetName val="除灰系统表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修改意见"/>
      <sheetName val="经济指标表"/>
      <sheetName val="装置性材料数量及公里指标表 (全线)"/>
      <sheetName val="送电工程总估算表"/>
      <sheetName val="送电线路辅助设施工程概算表"/>
      <sheetName val="送电线路工程其他费用估算表"/>
      <sheetName val="建设场地征用及清理费用估算表"/>
      <sheetName val="送电线路建筑安装工程费用汇总估算表(全线)"/>
      <sheetName val="Sheet2"/>
      <sheetName val="装置性材料数量及公里指标表"/>
      <sheetName val="送电线路建筑安装工程费用汇总估算表"/>
      <sheetName val="材料价差计算表"/>
      <sheetName val="送电线路单位工程概算表"/>
      <sheetName val="送电线路工程装置性材料统计表"/>
      <sheetName val="送电工程工地运输重量计算表"/>
      <sheetName val="送电工程工地运输工程量计算表"/>
      <sheetName val="送电工程杆塔分类一览表"/>
      <sheetName val="砼配比"/>
      <sheetName val="接地"/>
      <sheetName val="地形增加系数计算表"/>
      <sheetName val="地形"/>
      <sheetName val="结构杆塔"/>
      <sheetName val="结构基础"/>
      <sheetName val="绝缘子串组装图"/>
      <sheetName val="设计费"/>
      <sheetName val="指标比较"/>
      <sheetName val="指标比较 (2)"/>
      <sheetName val="除灰系统表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说明"/>
      <sheetName val="fm"/>
      <sheetName val="ml"/>
      <sheetName val="sm"/>
      <sheetName val="zczb"/>
      <sheetName val="zgsb"/>
      <sheetName val="bthzb"/>
      <sheetName val="qtfy"/>
      <sheetName val="fzss"/>
      <sheetName val="cc"/>
      <sheetName val="dxx"/>
      <sheetName val="TZ"/>
      <sheetName val="sjf"/>
      <sheetName val="Sheet1"/>
      <sheetName val="全线指标表"/>
      <sheetName val="装置性材料数量及公里指标汇总表"/>
      <sheetName val="材料价差汇总表"/>
      <sheetName val="送电工程概算汇总表"/>
      <sheetName val="送电线路辅助设施工程汇总表"/>
      <sheetName val="建设场地征用及清理费用汇总表"/>
      <sheetName val="送电线路工程其他费用汇总表"/>
      <sheetName val="送电线路安装工程费用汇总表"/>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经济指标表"/>
      <sheetName val="杆塔一览表"/>
      <sheetName val="指标分析"/>
      <sheetName val="装材指标分析"/>
      <sheetName val="装置性材料数量及公里指标表"/>
      <sheetName val="送电工程总概算表"/>
      <sheetName val="送电线路辅助设施工程概算表"/>
      <sheetName val="送电线路工程其他费用概算表"/>
      <sheetName val="建设场地征用及清理费用估算表"/>
      <sheetName val="材料价差表"/>
      <sheetName val="送电线路建筑安装工程费用汇总计算表"/>
      <sheetName val="送电线路单位工程概算表"/>
      <sheetName val="潜咸III结构"/>
      <sheetName val="送电线路工程装置性材料统计表"/>
      <sheetName val="送电工程工地运输重量计算表"/>
      <sheetName val="送电工程工地运输工程量计算表"/>
      <sheetName val="接地"/>
      <sheetName val="砼配比"/>
      <sheetName val="地形增加系数计算表"/>
      <sheetName val="地形"/>
      <sheetName val="设计费"/>
      <sheetName val="4×630"/>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fm (Z)"/>
      <sheetName val="ml (Z)"/>
      <sheetName val="sm (Z)"/>
      <sheetName val="zczb (Z)"/>
      <sheetName val="zb (Z)"/>
      <sheetName val="fm"/>
      <sheetName val="ml"/>
      <sheetName val="sm"/>
      <sheetName val="zczb"/>
      <sheetName val="zb"/>
      <sheetName val="bthz"/>
      <sheetName val="fzgc"/>
      <sheetName val="qtfy"/>
      <sheetName val="GY"/>
      <sheetName val="TH"/>
      <sheetName val="JC"/>
      <sheetName val="LT"/>
      <sheetName val="Jx"/>
      <sheetName val="HJ"/>
      <sheetName val="jc1"/>
      <sheetName val="jc2"/>
      <sheetName val="ys"/>
      <sheetName val="CC"/>
      <sheetName val="JJ"/>
      <sheetName val="tt"/>
      <sheetName val="dx"/>
      <sheetName val="dxxs"/>
      <sheetName val="sjf"/>
      <sheetName val="ju"/>
      <sheetName val="FXB"/>
      <sheetName val="原始数据"/>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建筑表三"/>
      <sheetName val="Sheet1"/>
      <sheetName val="安装表三"/>
      <sheetName val="JZ工程量计算表"/>
      <sheetName val="费率表"/>
      <sheetName val="DATA"/>
      <sheetName val="dek"/>
      <sheetName val="原始参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限额比较"/>
      <sheetName val="封面4"/>
      <sheetName val="送电工程杆塔分类一览表"/>
      <sheetName val="装置性材料数量及公里指标表"/>
      <sheetName val="送电工程总概算表"/>
      <sheetName val="送电工程总概算表1"/>
      <sheetName val="送电线路辅助设施工程概算表"/>
      <sheetName val="送电线路工程其他费用概算表"/>
      <sheetName val="建设场地征用及清理费用概算表"/>
      <sheetName val="材料价差计算表"/>
      <sheetName val="送电线路建筑安装工程费用汇总表"/>
      <sheetName val="送电线路单位工程概算表"/>
      <sheetName val="送电线路工程装置性材料统计表"/>
      <sheetName val="绝缘子串组装图"/>
      <sheetName val="送电工程工地运输重量计算表"/>
      <sheetName val="送电工程工地运输工程量计算表"/>
      <sheetName val="砼配比"/>
      <sheetName val="接地"/>
      <sheetName val="地形增加系数计算表"/>
      <sheetName val="地形"/>
      <sheetName val="基础材料统计"/>
      <sheetName val="设计费"/>
      <sheetName val="经济指标表"/>
      <sheetName val="封面"/>
      <sheetName val="编制说明"/>
      <sheetName val="投资估算汇总表"/>
      <sheetName val="表一甲"/>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工程量表"/>
      <sheetName val="编制说明"/>
      <sheetName val="1总报价表"/>
      <sheetName val="2取费表"/>
      <sheetName val="3定额表"/>
      <sheetName val="4材料报价"/>
      <sheetName val="4.1甲方材料"/>
      <sheetName val="5其他费用"/>
      <sheetName val="6材料价差"/>
      <sheetName val="7运输重量"/>
      <sheetName val="8地形系数"/>
      <sheetName val="现浇砼"/>
      <sheetName val="土方汇总"/>
      <sheetName val="铁塔重量"/>
      <sheetName val="交叉跨越"/>
      <sheetName val="基础材料"/>
      <sheetName val="接地统计表"/>
      <sheetName val="导地线拉线"/>
      <sheetName val="土方计算"/>
      <sheetName val="金瓷汇总"/>
      <sheetName val="金瓷统计"/>
      <sheetName val="基本数据"/>
      <sheetName val="地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JW3"/>
      <sheetName val="JW4"/>
      <sheetName val="JW5"/>
      <sheetName val="fzgc"/>
      <sheetName val="说明1"/>
      <sheetName val="预算构成"/>
      <sheetName val="220kv"/>
      <sheetName val="2000产值工日"/>
      <sheetName val="本体"/>
      <sheetName val="常量"/>
      <sheetName val="总表"/>
      <sheetName val="地形"/>
      <sheetName val="结构基础"/>
      <sheetName val="分段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原始数据"/>
      <sheetName val="编制说明"/>
      <sheetName val="其他费用"/>
      <sheetName val="10mm接地统计"/>
      <sheetName val="10mm土石方的计算"/>
      <sheetName val="10mm砂石,水泥的计算"/>
      <sheetName val="Db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原始参数"/>
      <sheetName val="编制说明"/>
      <sheetName val="其他费用"/>
      <sheetName val="接地统计"/>
      <sheetName val="土石方的计算"/>
      <sheetName val="砂石,水泥的计算"/>
      <sheetName val="除灰系统表二"/>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万元指标1"/>
      <sheetName val="封面"/>
      <sheetName val="说明"/>
      <sheetName val="表二"/>
      <sheetName val="表三乙"/>
      <sheetName val="b3"/>
      <sheetName val="b4"/>
      <sheetName val="TT"/>
      <sheetName val="参数"/>
      <sheetName val="除灰系统表二"/>
      <sheetName val="Db3"/>
      <sheetName val="QTFYJSB (4)"/>
      <sheetName val="铁塔材料明细"/>
      <sheetName val="QTFYJSB"/>
      <sheetName val="混凝土杆材料"/>
      <sheetName val="定额库"/>
      <sheetName val="dqgsde"/>
      <sheetName val="tjgsde"/>
      <sheetName val="附件材料"/>
      <sheetName val=" 其 它 费 用"/>
      <sheetName val="表二甲机务F型"/>
      <sheetName val="表六 "/>
      <sheetName val="表三"/>
      <sheetName val="热力系统"/>
      <sheetName val="除灰"/>
      <sheetName val="电气"/>
      <sheetName val="附属"/>
      <sheetName val="供水"/>
      <sheetName val="厂外单项灰场"/>
      <sheetName val="化学"/>
      <sheetName val="b2"/>
      <sheetName val="厂外单项交通"/>
      <sheetName val="厂外单项临时"/>
      <sheetName val="燃料"/>
      <sheetName val="热力"/>
      <sheetName val="厂外单项土方"/>
      <sheetName val="脱硫"/>
      <sheetName val="建筑表三"/>
      <sheetName val="表三甲"/>
      <sheetName val="6BPRO"/>
      <sheetName val="2001概算定额"/>
      <sheetName val="地形"/>
      <sheetName val="Macro1"/>
      <sheetName val="RRI ok"/>
      <sheetName val="进口设备材料"/>
      <sheetName val="total原始"/>
      <sheetName val="Sheet1"/>
      <sheetName val="dxx"/>
      <sheetName val="其他项目清单结算表（安装）"/>
      <sheetName val="其他项目清单结算表（架空线路）"/>
      <sheetName val="#REF"/>
      <sheetName val="dek"/>
      <sheetName val="概况"/>
      <sheetName val="#REF!"/>
      <sheetName val="原始参数"/>
      <sheetName val="表一甲"/>
      <sheetName val="表四"/>
      <sheetName val="XLR_NoRangeSheet"/>
      <sheetName val="经评"/>
      <sheetName val="G2TempSheet"/>
      <sheetName val="预算构成"/>
      <sheetName val="建筑定额 (2002)"/>
      <sheetName val="附表二(国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000000"/>
      <sheetName val="设计费"/>
      <sheetName val="fm"/>
      <sheetName val="sm"/>
      <sheetName val="总表"/>
      <sheetName val="电气表二"/>
      <sheetName val="表四表二"/>
      <sheetName val="表三甲"/>
      <sheetName val="表四"/>
      <sheetName val="拆除"/>
      <sheetName val="利息计算"/>
      <sheetName val="地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封面"/>
      <sheetName val="汇签表"/>
      <sheetName val="目录"/>
      <sheetName val="编制说明"/>
      <sheetName val="Sheet1"/>
      <sheetName val="土石方 "/>
      <sheetName val="塔基占地面积计算"/>
      <sheetName val="工程概况（1）"/>
      <sheetName val="总预算表(2)"/>
      <sheetName val="安装工程费(3)"/>
      <sheetName val="基本直接费(4)"/>
      <sheetName val="价差计算表(5)"/>
      <sheetName val="其它费用预算表(6)"/>
      <sheetName val="综合地形增加率计算表(7)"/>
      <sheetName val="单位工程预算表(8)"/>
      <sheetName val="车船使用税"/>
      <sheetName val="螺栓统计表"/>
      <sheetName val="装材表(9)"/>
      <sheetName val="工地运输重量(10)"/>
      <sheetName val="降方计算表"/>
      <sheetName val="铁塔重量统计表"/>
      <sheetName val="金具瓷瓶统计表"/>
      <sheetName val="护基计算"/>
      <sheetName val="现浇基础统计表"/>
      <sheetName val="水泥砂石统计表"/>
      <sheetName val="接地工程统计表"/>
      <sheetName val="架线工程量统计表"/>
      <sheetName val="线路技经参数"/>
      <sheetName val="批准概算指标"/>
      <sheetName val="地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JW3"/>
      <sheetName val="JW4"/>
      <sheetName val="JW5"/>
      <sheetName val="fzgc"/>
      <sheetName val="jc"/>
      <sheetName val="jc (2)"/>
      <sheetName val="gclb"/>
      <sheetName val="jj1"/>
      <sheetName val="jj2"/>
      <sheetName val="dx"/>
      <sheetName val="JD"/>
      <sheetName val="lhx"/>
      <sheetName val="JW1"/>
      <sheetName val="JW2"/>
      <sheetName val="hzb"/>
      <sheetName val="万元指标1"/>
      <sheetName val="除灰系统表二"/>
      <sheetName val="附件材料"/>
      <sheetName val="建筑定额 (2002)"/>
      <sheetName val="110KV"/>
      <sheetName val="b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说明"/>
      <sheetName val="表五甲"/>
      <sheetName val="表一原始数据"/>
      <sheetName val="凯里原始土建表二 "/>
      <sheetName val="辅助计算表"/>
      <sheetName val="凯里土建技术特征表"/>
      <sheetName val="表一"/>
      <sheetName val="汽水管道工程量"/>
      <sheetName val="热力表二"/>
      <sheetName val="燃料供应系统表二"/>
      <sheetName val="除灰系统表二"/>
      <sheetName val="地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96价目表"/>
      <sheetName val="地形"/>
    </sheetNames>
    <sheetDataSet>
      <sheetData sheetId="0" refreshError="1"/>
      <sheetData sheetId="1"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000000"/>
      <sheetName val="封面"/>
      <sheetName val="编制说明"/>
      <sheetName val=" 总 概 算 表"/>
      <sheetName val="本 体 总 表"/>
      <sheetName val=" 铺 助 设 施"/>
      <sheetName val=" 其 它 费 用"/>
      <sheetName val="地形增加系数"/>
      <sheetName val="运输量计算"/>
      <sheetName val=" 工 地 运 输"/>
      <sheetName val=" 土 石 方 工 程"/>
      <sheetName val=" 基 础 工 程"/>
      <sheetName val=" 杆 塔 工 程"/>
      <sheetName val=" 架 线 工 程 "/>
      <sheetName val=" 附 件 工 程"/>
      <sheetName val="基础工程材"/>
      <sheetName val="杆塔工程材"/>
      <sheetName val="架线工程材"/>
      <sheetName val="附件工程材"/>
      <sheetName val="土石方的计算"/>
      <sheetName val="砂石,水泥的计算"/>
      <sheetName val="接地统计"/>
      <sheetName val="绝缘子串组装材料"/>
      <sheetName val="设计费计算"/>
      <sheetName val="基础s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说明"/>
      <sheetName val="表五甲"/>
      <sheetName val="表一原始数据"/>
      <sheetName val="凯里原始土建表二 "/>
      <sheetName val="辅助计算表"/>
      <sheetName val="凯里土建技术特征表"/>
      <sheetName val="表一"/>
      <sheetName val="汽水管道工程量"/>
      <sheetName val="热力表二"/>
      <sheetName val="燃料供应系统表二"/>
      <sheetName val="除灰系统表二"/>
      <sheetName val="b3"/>
      <sheetName val="JW4"/>
      <sheetName val="JW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说明"/>
      <sheetName val="表五甲"/>
      <sheetName val="表一原始数据"/>
      <sheetName val="凯里原始土建表二 "/>
      <sheetName val="辅助计算表"/>
      <sheetName val="凯里土建技术特征表"/>
      <sheetName val="表一"/>
      <sheetName val="汽水管道工程量"/>
      <sheetName val="热力表二"/>
      <sheetName val="燃料供应系统表二"/>
      <sheetName val="除灰系统表二"/>
      <sheetName val="DT_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报价书 "/>
      <sheetName val="报价表"/>
      <sheetName val="进度计划表 "/>
      <sheetName val="分段表"/>
      <sheetName val="青苗控制"/>
      <sheetName val="接地计算 "/>
      <sheetName val="地形地质"/>
      <sheetName val="地质(基表)"/>
      <sheetName val="参考标底"/>
      <sheetName val="参数表修改"/>
      <sheetName val="基础校核"/>
      <sheetName val="安装费"/>
      <sheetName val="工程量清单"/>
      <sheetName val="基础形式一览表 "/>
      <sheetName val="标(1)"/>
      <sheetName val="基础方量(1)"/>
      <sheetName val="土石方(1)"/>
      <sheetName val="地形(1)"/>
      <sheetName val="标(2)"/>
      <sheetName val="土石方(2)"/>
      <sheetName val="基础方量(2)"/>
      <sheetName val="标(3)"/>
      <sheetName val="土石方(3)"/>
      <sheetName val="基础方量(3)"/>
      <sheetName val="标(4)"/>
      <sheetName val="基础方量(4)"/>
      <sheetName val="土石方(4)"/>
      <sheetName val="标(5)"/>
      <sheetName val="基础方量(5)"/>
      <sheetName val="土石方(5)"/>
      <sheetName val="基础钢筋"/>
      <sheetName val="整降 "/>
      <sheetName val="明细表"/>
      <sheetName val="塔基占地面积"/>
      <sheetName val="分包概况表 "/>
      <sheetName val="定标审批表 "/>
      <sheetName val="中标价明细表"/>
      <sheetName val="台帐2"/>
      <sheetName val="台帐1"/>
      <sheetName val="台帐4"/>
      <sheetName val="台帐3"/>
      <sheetName val="价格参数表"/>
      <sheetName val="d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说明"/>
      <sheetName val="表五甲"/>
      <sheetName val="表一原始数据"/>
      <sheetName val="凯里原始土建表二 "/>
      <sheetName val="辅助计算表"/>
      <sheetName val="凯里土建技术特征表"/>
      <sheetName val="表一"/>
      <sheetName val="汽水管道工程量"/>
      <sheetName val="热力表二"/>
      <sheetName val="燃料供应系统表二"/>
      <sheetName val="除灰系统表二"/>
      <sheetName val="d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TT"/>
      <sheetName val="表二"/>
      <sheetName val="表三乙"/>
      <sheetName val=" 其 它 费 用"/>
      <sheetName val="Db3"/>
      <sheetName val="除灰系统表二"/>
      <sheetName val="万元指标1"/>
      <sheetName val="附表二(国电)"/>
      <sheetName val="原始参数"/>
      <sheetName val="附件材料"/>
      <sheetName val="Sheet1"/>
      <sheetName val="b3"/>
      <sheetName val="事业发展"/>
      <sheetName val="铁塔材料明细"/>
      <sheetName val="QTFYJSB"/>
      <sheetName val="表三甲"/>
      <sheetName val="计算(基础)"/>
      <sheetName val="#REF"/>
      <sheetName val="表四"/>
      <sheetName val="经评"/>
      <sheetName val="建筑定额"/>
      <sheetName val="锅炉房"/>
      <sheetName val="表三"/>
      <sheetName val="表六 "/>
      <sheetName val="jj"/>
      <sheetName val="表一丙"/>
      <sheetName val="辽电初设.XLS 定额"/>
      <sheetName val="建筑定额 (2002)"/>
      <sheetName val="基础数据"/>
      <sheetName val="QTFYJSB (3)"/>
      <sheetName val="Macro1"/>
      <sheetName val="基础sr"/>
      <sheetName val="表二甲机务F型"/>
      <sheetName val="材料"/>
      <sheetName val="#REF!"/>
      <sheetName val="方案1表二"/>
      <sheetName val="de"/>
      <sheetName val="设备及材料"/>
      <sheetName val="G2TempSheet"/>
      <sheetName val="地形"/>
      <sheetName val="基础材料统计"/>
      <sheetName val="工程量表"/>
      <sheetName val="原始数据"/>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封面"/>
      <sheetName val="汇签表"/>
      <sheetName val="目录"/>
      <sheetName val="Sheet1"/>
      <sheetName val="塔基占地面积计算"/>
      <sheetName val="编制说明"/>
      <sheetName val="工程概况（1）"/>
      <sheetName val="总预算表(2)"/>
      <sheetName val="安装工程费(3)"/>
      <sheetName val="基本直接费(4)"/>
      <sheetName val="价差计算表(5)"/>
      <sheetName val="其它费用预算表(6)"/>
      <sheetName val="综合地形增加率计算表(7)"/>
      <sheetName val="单位工程预算表(8)"/>
      <sheetName val="装材表(9)"/>
      <sheetName val="工地运输重量(10)"/>
      <sheetName val="螺栓统计表"/>
      <sheetName val="金具瓷瓶统计表"/>
      <sheetName val="护基计算"/>
      <sheetName val="土石方"/>
      <sheetName val="塔基占地面积"/>
      <sheetName val="铁塔重量统计表"/>
      <sheetName val="水泥砂石统计表"/>
      <sheetName val="基面降方计算表 "/>
      <sheetName val="现浇工作量"/>
      <sheetName val="接地工程统计表"/>
      <sheetName val="架线工程量统计表"/>
      <sheetName val="线路技经参数"/>
      <sheetName val="批准概算指标"/>
      <sheetName val="车船使用税"/>
      <sheetName val="Db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148"/>
  <sheetViews>
    <sheetView tabSelected="1" view="pageBreakPreview" zoomScaleNormal="100" topLeftCell="C1" workbookViewId="0">
      <selection activeCell="E5" sqref="E5"/>
    </sheetView>
  </sheetViews>
  <sheetFormatPr defaultColWidth="9" defaultRowHeight="14.25"/>
  <cols>
    <col min="1" max="1" width="5.6" style="6" customWidth="1"/>
    <col min="2" max="2" width="7.775" style="6" customWidth="1"/>
    <col min="3" max="3" width="37" style="7" customWidth="1"/>
    <col min="4" max="4" width="11.375" style="7" customWidth="1"/>
    <col min="5" max="5" width="19.4" style="8" customWidth="1"/>
    <col min="6" max="6" width="48.375" style="8" customWidth="1"/>
    <col min="7" max="7" width="54.875" style="9" customWidth="1"/>
    <col min="8" max="8" width="23.6" style="9" customWidth="1"/>
    <col min="9" max="9" width="9" style="5"/>
    <col min="10" max="10" width="24.125" style="5" customWidth="1"/>
    <col min="11" max="16384" width="9" style="5"/>
  </cols>
  <sheetData>
    <row r="1" ht="28" customHeight="1" spans="1:10">
      <c r="A1" s="10" t="s">
        <v>0</v>
      </c>
      <c r="B1" s="11"/>
      <c r="C1" s="11"/>
      <c r="D1" s="11"/>
      <c r="E1" s="11"/>
      <c r="F1" s="11"/>
      <c r="G1" s="11"/>
      <c r="H1" s="11"/>
    </row>
    <row r="2" s="1" customFormat="1" spans="1:10">
      <c r="A2" s="12" t="s">
        <v>1</v>
      </c>
      <c r="B2" s="12"/>
      <c r="C2" s="12" t="s">
        <v>2</v>
      </c>
      <c r="D2" s="12" t="s">
        <v>3</v>
      </c>
      <c r="E2" s="13" t="s">
        <v>4</v>
      </c>
      <c r="F2" s="13" t="s">
        <v>5</v>
      </c>
      <c r="G2" s="12" t="s">
        <v>6</v>
      </c>
      <c r="H2" s="14" t="s">
        <v>7</v>
      </c>
    </row>
    <row r="3" s="1" customFormat="1" ht="16" customHeight="1" spans="1:10">
      <c r="A3" s="15" t="s">
        <v>8</v>
      </c>
      <c r="B3" s="15"/>
      <c r="C3" s="15"/>
      <c r="D3" s="15"/>
      <c r="E3" s="15"/>
      <c r="F3" s="15"/>
      <c r="G3" s="15"/>
      <c r="H3" s="15"/>
    </row>
    <row r="4" s="1" customFormat="1" spans="1:10">
      <c r="A4" s="12" t="s">
        <v>9</v>
      </c>
      <c r="B4" s="12"/>
      <c r="C4" s="12" t="s">
        <v>10</v>
      </c>
      <c r="D4" s="12"/>
      <c r="E4" s="13"/>
      <c r="F4" s="13"/>
      <c r="G4" s="16"/>
      <c r="H4" s="16"/>
    </row>
    <row r="5" s="2" customFormat="1" ht="290" customHeight="1" spans="1:10">
      <c r="A5" s="14">
        <v>1</v>
      </c>
      <c r="B5" s="14" t="s">
        <v>11</v>
      </c>
      <c r="C5" s="14" t="s">
        <v>10</v>
      </c>
      <c r="D5" s="14" t="s">
        <v>12</v>
      </c>
      <c r="E5" s="17">
        <v>1400</v>
      </c>
      <c r="F5" s="18" t="s">
        <v>13</v>
      </c>
      <c r="G5" s="19" t="s">
        <v>14</v>
      </c>
      <c r="H5" s="20"/>
    </row>
    <row r="6" s="2" customFormat="1" ht="82" customHeight="1" spans="1:10">
      <c r="A6" s="14">
        <v>2</v>
      </c>
      <c r="B6" s="14" t="s">
        <v>15</v>
      </c>
      <c r="C6" s="14" t="s">
        <v>16</v>
      </c>
      <c r="D6" s="14" t="s">
        <v>17</v>
      </c>
      <c r="E6" s="21">
        <v>350</v>
      </c>
      <c r="F6" s="22" t="s">
        <v>18</v>
      </c>
      <c r="G6" s="23" t="s">
        <v>19</v>
      </c>
      <c r="H6" s="20"/>
    </row>
    <row r="7" s="2" customFormat="1" ht="189" customHeight="1" spans="1:10">
      <c r="A7" s="14">
        <v>3</v>
      </c>
      <c r="B7" s="14" t="s">
        <v>20</v>
      </c>
      <c r="C7" s="14" t="s">
        <v>21</v>
      </c>
      <c r="D7" s="14" t="s">
        <v>12</v>
      </c>
      <c r="E7" s="24" t="s">
        <v>22</v>
      </c>
      <c r="F7" s="25" t="s">
        <v>23</v>
      </c>
      <c r="G7" s="19" t="s">
        <v>24</v>
      </c>
      <c r="H7" s="19"/>
    </row>
    <row r="8" s="3" customFormat="1" ht="163" customHeight="1" spans="1:10">
      <c r="A8" s="14">
        <v>4</v>
      </c>
      <c r="B8" s="14" t="s">
        <v>25</v>
      </c>
      <c r="C8" s="14" t="s">
        <v>26</v>
      </c>
      <c r="D8" s="14" t="s">
        <v>12</v>
      </c>
      <c r="E8" s="24" t="s">
        <v>27</v>
      </c>
      <c r="F8" s="26" t="s">
        <v>28</v>
      </c>
      <c r="G8" s="19" t="s">
        <v>29</v>
      </c>
      <c r="H8" s="27"/>
    </row>
    <row r="9" s="2" customFormat="1" ht="47" customHeight="1" spans="1:10">
      <c r="A9" s="14">
        <v>5</v>
      </c>
      <c r="B9" s="14" t="s">
        <v>30</v>
      </c>
      <c r="C9" s="14" t="s">
        <v>31</v>
      </c>
      <c r="D9" s="24" t="s">
        <v>32</v>
      </c>
      <c r="E9" s="21">
        <f>1404-317</f>
        <v>1087</v>
      </c>
      <c r="F9" s="28" t="s">
        <v>33</v>
      </c>
      <c r="G9" s="29" t="s">
        <v>34</v>
      </c>
      <c r="H9" s="27"/>
    </row>
    <row r="10" s="2" customFormat="1" ht="44" customHeight="1" spans="1:10">
      <c r="A10" s="14">
        <v>6</v>
      </c>
      <c r="B10" s="14" t="s">
        <v>35</v>
      </c>
      <c r="C10" s="14" t="s">
        <v>36</v>
      </c>
      <c r="D10" s="24" t="s">
        <v>32</v>
      </c>
      <c r="E10" s="21">
        <f>1512-317</f>
        <v>1195</v>
      </c>
      <c r="F10" s="30"/>
      <c r="G10" s="31"/>
      <c r="H10" s="27"/>
    </row>
    <row r="11" s="2" customFormat="1" ht="50" customHeight="1" spans="1:10">
      <c r="A11" s="14">
        <v>7</v>
      </c>
      <c r="B11" s="14" t="s">
        <v>37</v>
      </c>
      <c r="C11" s="14" t="s">
        <v>38</v>
      </c>
      <c r="D11" s="24" t="s">
        <v>32</v>
      </c>
      <c r="E11" s="21">
        <f>1944-317</f>
        <v>1627</v>
      </c>
      <c r="F11" s="32"/>
      <c r="G11" s="33"/>
      <c r="H11" s="27"/>
    </row>
    <row r="12" s="2" customFormat="1" ht="190" customHeight="1" spans="1:10">
      <c r="A12" s="14">
        <v>8</v>
      </c>
      <c r="B12" s="14" t="s">
        <v>39</v>
      </c>
      <c r="C12" s="24" t="s">
        <v>40</v>
      </c>
      <c r="D12" s="14" t="s">
        <v>41</v>
      </c>
      <c r="E12" s="21">
        <v>25</v>
      </c>
      <c r="F12" s="23" t="s">
        <v>42</v>
      </c>
      <c r="G12" s="25" t="s">
        <v>43</v>
      </c>
      <c r="H12" s="20"/>
      <c r="J12" s="34"/>
    </row>
    <row r="13" s="2" customFormat="1" ht="82" customHeight="1" spans="1:10">
      <c r="A13" s="14">
        <v>9</v>
      </c>
      <c r="B13" s="14" t="s">
        <v>44</v>
      </c>
      <c r="C13" s="24" t="s">
        <v>45</v>
      </c>
      <c r="D13" s="14" t="s">
        <v>46</v>
      </c>
      <c r="E13" s="21">
        <v>25</v>
      </c>
      <c r="F13" s="23" t="s">
        <v>47</v>
      </c>
      <c r="G13" s="35"/>
      <c r="H13" s="36"/>
    </row>
    <row r="14" s="2" customFormat="1" ht="84" spans="1:10">
      <c r="A14" s="14">
        <v>10</v>
      </c>
      <c r="B14" s="14" t="s">
        <v>48</v>
      </c>
      <c r="C14" s="14" t="s">
        <v>49</v>
      </c>
      <c r="D14" s="14" t="s">
        <v>50</v>
      </c>
      <c r="E14" s="21">
        <v>64.8</v>
      </c>
      <c r="F14" s="23" t="s">
        <v>51</v>
      </c>
      <c r="G14" s="25"/>
      <c r="H14" s="20"/>
    </row>
    <row r="15" s="2" customFormat="1" ht="60" spans="1:10">
      <c r="A15" s="14">
        <v>11</v>
      </c>
      <c r="B15" s="14" t="s">
        <v>52</v>
      </c>
      <c r="C15" s="14" t="s">
        <v>53</v>
      </c>
      <c r="D15" s="14" t="s">
        <v>54</v>
      </c>
      <c r="E15" s="21">
        <v>150</v>
      </c>
      <c r="F15" s="23" t="s">
        <v>55</v>
      </c>
      <c r="G15" s="25"/>
      <c r="H15" s="20"/>
    </row>
    <row r="16" s="2" customFormat="1" ht="18" customHeight="1" spans="1:10">
      <c r="A16" s="37" t="s">
        <v>56</v>
      </c>
      <c r="B16" s="38"/>
      <c r="C16" s="38"/>
      <c r="D16" s="38"/>
      <c r="E16" s="38"/>
      <c r="F16" s="38"/>
      <c r="G16" s="38"/>
      <c r="H16" s="39"/>
    </row>
    <row r="17" s="2" customFormat="1" ht="21" customHeight="1" spans="1:8">
      <c r="A17" s="12" t="s">
        <v>57</v>
      </c>
      <c r="B17" s="12"/>
      <c r="C17" s="12" t="s">
        <v>58</v>
      </c>
      <c r="D17" s="14"/>
      <c r="E17" s="24"/>
      <c r="F17" s="24"/>
      <c r="G17" s="25"/>
      <c r="H17" s="20"/>
    </row>
    <row r="18" s="2" customFormat="1" ht="241" customHeight="1" spans="1:8">
      <c r="A18" s="12">
        <v>1</v>
      </c>
      <c r="B18" s="12" t="s">
        <v>59</v>
      </c>
      <c r="C18" s="24" t="s">
        <v>60</v>
      </c>
      <c r="D18" s="14" t="s">
        <v>61</v>
      </c>
      <c r="E18" s="21">
        <v>1620</v>
      </c>
      <c r="F18" s="19" t="s">
        <v>62</v>
      </c>
      <c r="G18" s="19" t="s">
        <v>63</v>
      </c>
      <c r="H18" s="29" t="s">
        <v>64</v>
      </c>
    </row>
    <row r="19" s="2" customFormat="1" ht="121.2" customHeight="1" spans="1:8">
      <c r="A19" s="12">
        <v>2</v>
      </c>
      <c r="B19" s="12" t="s">
        <v>65</v>
      </c>
      <c r="C19" s="14" t="s">
        <v>66</v>
      </c>
      <c r="D19" s="14" t="s">
        <v>61</v>
      </c>
      <c r="E19" s="24">
        <v>1350</v>
      </c>
      <c r="F19" s="25" t="s">
        <v>67</v>
      </c>
      <c r="G19" s="19" t="s">
        <v>68</v>
      </c>
      <c r="H19" s="27" t="s">
        <v>69</v>
      </c>
    </row>
    <row r="20" s="2" customFormat="1" ht="180.6" customHeight="1" spans="1:8">
      <c r="A20" s="12">
        <v>3</v>
      </c>
      <c r="B20" s="12" t="s">
        <v>70</v>
      </c>
      <c r="C20" s="14" t="s">
        <v>71</v>
      </c>
      <c r="D20" s="14" t="s">
        <v>61</v>
      </c>
      <c r="E20" s="21">
        <v>648</v>
      </c>
      <c r="F20" s="25" t="s">
        <v>72</v>
      </c>
      <c r="G20" s="19"/>
      <c r="H20" s="27"/>
    </row>
    <row r="21" s="2" customFormat="1" ht="24" customHeight="1" spans="1:8">
      <c r="A21" s="40" t="s">
        <v>73</v>
      </c>
      <c r="B21" s="41"/>
      <c r="C21" s="41"/>
      <c r="D21" s="41"/>
      <c r="E21" s="41"/>
      <c r="F21" s="41"/>
      <c r="G21" s="41"/>
      <c r="H21" s="42"/>
    </row>
    <row r="22" s="2" customFormat="1" ht="180" spans="1:8">
      <c r="A22" s="14" t="s">
        <v>74</v>
      </c>
      <c r="B22" s="13"/>
      <c r="C22" s="13" t="s">
        <v>75</v>
      </c>
      <c r="D22" s="43"/>
      <c r="E22" s="43"/>
      <c r="F22" s="43" t="s">
        <v>76</v>
      </c>
      <c r="G22" s="43"/>
      <c r="H22" s="44"/>
    </row>
    <row r="23" s="2" customFormat="1" ht="18" customHeight="1" spans="1:8">
      <c r="A23" s="14"/>
      <c r="B23" s="13"/>
      <c r="C23" s="13" t="s">
        <v>77</v>
      </c>
      <c r="D23" s="43"/>
      <c r="E23" s="43"/>
      <c r="F23" s="45"/>
      <c r="G23" s="45"/>
      <c r="H23" s="46"/>
    </row>
    <row r="24" s="3" customFormat="1" ht="46" customHeight="1" spans="1:8">
      <c r="A24" s="14">
        <v>1</v>
      </c>
      <c r="B24" s="47" t="s">
        <v>78</v>
      </c>
      <c r="C24" s="47" t="s">
        <v>79</v>
      </c>
      <c r="D24" s="24" t="s">
        <v>80</v>
      </c>
      <c r="E24" s="48">
        <v>28000</v>
      </c>
      <c r="F24" s="25" t="s">
        <v>81</v>
      </c>
      <c r="G24" s="25" t="s">
        <v>82</v>
      </c>
      <c r="H24" s="25" t="s">
        <v>83</v>
      </c>
    </row>
    <row r="25" s="2" customFormat="1" ht="46" customHeight="1" spans="1:8">
      <c r="A25" s="14">
        <v>2</v>
      </c>
      <c r="B25" s="47" t="s">
        <v>84</v>
      </c>
      <c r="C25" s="47" t="s">
        <v>85</v>
      </c>
      <c r="D25" s="24" t="s">
        <v>80</v>
      </c>
      <c r="E25" s="21">
        <v>32400</v>
      </c>
      <c r="F25" s="25"/>
      <c r="G25" s="25"/>
      <c r="H25" s="25" t="s">
        <v>83</v>
      </c>
    </row>
    <row r="26" s="2" customFormat="1" ht="46" customHeight="1" spans="1:8">
      <c r="A26" s="14">
        <v>3</v>
      </c>
      <c r="B26" s="47" t="s">
        <v>86</v>
      </c>
      <c r="C26" s="47" t="s">
        <v>87</v>
      </c>
      <c r="D26" s="24" t="s">
        <v>80</v>
      </c>
      <c r="E26" s="21">
        <v>43200</v>
      </c>
      <c r="F26" s="25"/>
      <c r="G26" s="25"/>
      <c r="H26" s="25" t="s">
        <v>83</v>
      </c>
    </row>
    <row r="27" s="2" customFormat="1" ht="46" customHeight="1" spans="1:8">
      <c r="A27" s="14">
        <v>4</v>
      </c>
      <c r="B27" s="47" t="s">
        <v>88</v>
      </c>
      <c r="C27" s="47" t="s">
        <v>89</v>
      </c>
      <c r="D27" s="24" t="s">
        <v>80</v>
      </c>
      <c r="E27" s="21">
        <v>64800</v>
      </c>
      <c r="F27" s="25"/>
      <c r="G27" s="25"/>
      <c r="H27" s="25" t="s">
        <v>83</v>
      </c>
    </row>
    <row r="28" s="2" customFormat="1" ht="50" customHeight="1" spans="1:8">
      <c r="A28" s="14">
        <v>5</v>
      </c>
      <c r="B28" s="47" t="s">
        <v>90</v>
      </c>
      <c r="C28" s="47" t="s">
        <v>91</v>
      </c>
      <c r="D28" s="24" t="s">
        <v>92</v>
      </c>
      <c r="E28" s="21">
        <v>64800</v>
      </c>
      <c r="F28" s="25"/>
      <c r="G28" s="25" t="s">
        <v>93</v>
      </c>
      <c r="H28" s="25" t="s">
        <v>83</v>
      </c>
    </row>
    <row r="29" s="2" customFormat="1" ht="60" customHeight="1" spans="1:8">
      <c r="A29" s="14">
        <v>6</v>
      </c>
      <c r="B29" s="47" t="s">
        <v>94</v>
      </c>
      <c r="C29" s="47" t="s">
        <v>95</v>
      </c>
      <c r="D29" s="24" t="s">
        <v>92</v>
      </c>
      <c r="E29" s="21">
        <v>86400</v>
      </c>
      <c r="F29" s="25"/>
      <c r="G29" s="25"/>
      <c r="H29" s="25" t="s">
        <v>83</v>
      </c>
    </row>
    <row r="30" s="2" customFormat="1" ht="53" customHeight="1" spans="1:8">
      <c r="A30" s="14">
        <v>7</v>
      </c>
      <c r="B30" s="47" t="s">
        <v>96</v>
      </c>
      <c r="C30" s="47" t="s">
        <v>97</v>
      </c>
      <c r="D30" s="14" t="s">
        <v>98</v>
      </c>
      <c r="E30" s="48">
        <v>9500</v>
      </c>
      <c r="F30" s="31" t="s">
        <v>99</v>
      </c>
      <c r="G30" s="19" t="s">
        <v>100</v>
      </c>
      <c r="H30" s="25"/>
    </row>
    <row r="31" s="2" customFormat="1" ht="54" customHeight="1" spans="1:8">
      <c r="A31" s="14">
        <v>8</v>
      </c>
      <c r="B31" s="47" t="s">
        <v>101</v>
      </c>
      <c r="C31" s="47" t="s">
        <v>102</v>
      </c>
      <c r="D31" s="14" t="s">
        <v>98</v>
      </c>
      <c r="E31" s="21">
        <v>10000</v>
      </c>
      <c r="F31" s="31"/>
      <c r="G31" s="19" t="s">
        <v>100</v>
      </c>
      <c r="H31" s="25"/>
    </row>
    <row r="32" s="2" customFormat="1" ht="48" customHeight="1" spans="1:8">
      <c r="A32" s="14">
        <v>9</v>
      </c>
      <c r="B32" s="47" t="s">
        <v>103</v>
      </c>
      <c r="C32" s="47" t="s">
        <v>104</v>
      </c>
      <c r="D32" s="14" t="s">
        <v>98</v>
      </c>
      <c r="E32" s="48">
        <v>10500</v>
      </c>
      <c r="F32" s="31"/>
      <c r="G32" s="19" t="s">
        <v>100</v>
      </c>
      <c r="H32" s="25"/>
    </row>
    <row r="33" s="2" customFormat="1" ht="54" customHeight="1" spans="1:8">
      <c r="A33" s="14">
        <v>10</v>
      </c>
      <c r="B33" s="47" t="s">
        <v>105</v>
      </c>
      <c r="C33" s="49" t="s">
        <v>106</v>
      </c>
      <c r="D33" s="50" t="s">
        <v>98</v>
      </c>
      <c r="E33" s="51">
        <v>11000</v>
      </c>
      <c r="F33" s="31"/>
      <c r="G33" s="19" t="s">
        <v>100</v>
      </c>
      <c r="H33" s="25"/>
    </row>
    <row r="34" s="2" customFormat="1" ht="132" spans="1:8">
      <c r="A34" s="14">
        <v>11</v>
      </c>
      <c r="B34" s="47" t="s">
        <v>107</v>
      </c>
      <c r="C34" s="24" t="s">
        <v>108</v>
      </c>
      <c r="D34" s="14" t="s">
        <v>98</v>
      </c>
      <c r="E34" s="17" t="s">
        <v>109</v>
      </c>
      <c r="F34" s="19" t="s">
        <v>110</v>
      </c>
      <c r="G34" s="25" t="s">
        <v>111</v>
      </c>
      <c r="H34" s="25" t="s">
        <v>112</v>
      </c>
    </row>
    <row r="35" s="2" customFormat="1" ht="132" spans="1:8">
      <c r="A35" s="14">
        <v>12</v>
      </c>
      <c r="B35" s="47" t="s">
        <v>113</v>
      </c>
      <c r="C35" s="24" t="s">
        <v>114</v>
      </c>
      <c r="D35" s="14" t="s">
        <v>98</v>
      </c>
      <c r="E35" s="17" t="s">
        <v>115</v>
      </c>
      <c r="F35" s="19" t="s">
        <v>116</v>
      </c>
      <c r="G35" s="25" t="s">
        <v>117</v>
      </c>
      <c r="H35" s="25" t="s">
        <v>118</v>
      </c>
    </row>
    <row r="36" s="2" customFormat="1" ht="138" customHeight="1" spans="1:8">
      <c r="A36" s="14">
        <v>13</v>
      </c>
      <c r="B36" s="47" t="s">
        <v>119</v>
      </c>
      <c r="C36" s="24" t="s">
        <v>120</v>
      </c>
      <c r="D36" s="14" t="s">
        <v>80</v>
      </c>
      <c r="E36" s="17" t="s">
        <v>121</v>
      </c>
      <c r="F36" s="19" t="s">
        <v>122</v>
      </c>
      <c r="G36" s="25" t="s">
        <v>123</v>
      </c>
      <c r="H36" s="25"/>
    </row>
    <row r="37" s="2" customFormat="1" ht="163" customHeight="1" spans="1:8">
      <c r="A37" s="14">
        <v>14</v>
      </c>
      <c r="B37" s="47" t="s">
        <v>124</v>
      </c>
      <c r="C37" s="24" t="s">
        <v>125</v>
      </c>
      <c r="D37" s="14" t="s">
        <v>98</v>
      </c>
      <c r="E37" s="17" t="s">
        <v>126</v>
      </c>
      <c r="F37" s="19" t="s">
        <v>127</v>
      </c>
      <c r="G37" s="25" t="s">
        <v>128</v>
      </c>
      <c r="H37" s="25"/>
    </row>
    <row r="38" s="3" customFormat="1" ht="60" spans="1:8">
      <c r="A38" s="14">
        <v>15</v>
      </c>
      <c r="B38" s="47" t="s">
        <v>129</v>
      </c>
      <c r="C38" s="14" t="s">
        <v>130</v>
      </c>
      <c r="D38" s="24" t="s">
        <v>131</v>
      </c>
      <c r="E38" s="21">
        <v>1800</v>
      </c>
      <c r="F38" s="23" t="s">
        <v>132</v>
      </c>
      <c r="G38" s="23" t="s">
        <v>133</v>
      </c>
      <c r="H38" s="52" t="s">
        <v>134</v>
      </c>
    </row>
    <row r="39" s="2" customFormat="1" ht="102" customHeight="1" spans="1:8">
      <c r="A39" s="14">
        <v>16</v>
      </c>
      <c r="B39" s="47" t="s">
        <v>135</v>
      </c>
      <c r="C39" s="14" t="s">
        <v>136</v>
      </c>
      <c r="D39" s="14" t="s">
        <v>137</v>
      </c>
      <c r="E39" s="53">
        <v>2500</v>
      </c>
      <c r="F39" s="54" t="s">
        <v>138</v>
      </c>
      <c r="G39" s="25" t="s">
        <v>139</v>
      </c>
      <c r="H39" s="20"/>
    </row>
    <row r="40" s="2" customFormat="1" ht="98" customHeight="1" spans="1:8">
      <c r="A40" s="14">
        <v>17</v>
      </c>
      <c r="B40" s="47" t="s">
        <v>140</v>
      </c>
      <c r="C40" s="14" t="s">
        <v>141</v>
      </c>
      <c r="D40" s="14" t="s">
        <v>137</v>
      </c>
      <c r="E40" s="53">
        <v>3000</v>
      </c>
      <c r="F40" s="55" t="s">
        <v>142</v>
      </c>
      <c r="G40" s="25" t="s">
        <v>139</v>
      </c>
      <c r="H40" s="25"/>
    </row>
    <row r="41" s="2" customFormat="1" ht="14" customHeight="1" spans="1:8">
      <c r="A41" s="56"/>
      <c r="B41" s="57"/>
      <c r="C41" s="57"/>
      <c r="D41" s="57"/>
      <c r="E41" s="57"/>
      <c r="F41" s="57"/>
      <c r="G41" s="57"/>
      <c r="H41" s="58"/>
    </row>
    <row r="42" s="2" customFormat="1" ht="80" customHeight="1" spans="1:8">
      <c r="A42" s="14"/>
      <c r="B42" s="14"/>
      <c r="C42" s="12" t="s">
        <v>143</v>
      </c>
      <c r="D42" s="14"/>
      <c r="E42" s="24"/>
      <c r="F42" s="19" t="s">
        <v>144</v>
      </c>
      <c r="G42" s="25"/>
      <c r="H42" s="25"/>
    </row>
    <row r="43" s="2" customFormat="1" ht="29" customHeight="1" spans="1:8">
      <c r="A43" s="14">
        <v>1</v>
      </c>
      <c r="B43" s="14" t="s">
        <v>145</v>
      </c>
      <c r="C43" s="14" t="s">
        <v>146</v>
      </c>
      <c r="D43" s="13" t="s">
        <v>147</v>
      </c>
      <c r="E43" s="59">
        <v>1130</v>
      </c>
      <c r="F43" s="29" t="s">
        <v>148</v>
      </c>
      <c r="G43" s="25"/>
      <c r="H43" s="20"/>
    </row>
    <row r="44" s="2" customFormat="1" ht="29" customHeight="1" spans="1:8">
      <c r="A44" s="14">
        <v>2</v>
      </c>
      <c r="B44" s="14" t="s">
        <v>149</v>
      </c>
      <c r="C44" s="14" t="s">
        <v>150</v>
      </c>
      <c r="D44" s="13" t="s">
        <v>147</v>
      </c>
      <c r="E44" s="59">
        <v>2800</v>
      </c>
      <c r="F44" s="31"/>
      <c r="G44" s="25"/>
      <c r="H44" s="20"/>
    </row>
    <row r="45" s="2" customFormat="1" ht="29" customHeight="1" spans="1:8">
      <c r="A45" s="14">
        <v>3</v>
      </c>
      <c r="B45" s="14" t="s">
        <v>151</v>
      </c>
      <c r="C45" s="14" t="s">
        <v>152</v>
      </c>
      <c r="D45" s="13" t="s">
        <v>147</v>
      </c>
      <c r="E45" s="59">
        <v>5600</v>
      </c>
      <c r="F45" s="31"/>
      <c r="G45" s="25" t="s">
        <v>153</v>
      </c>
      <c r="H45" s="20"/>
    </row>
    <row r="46" s="2" customFormat="1" ht="29" customHeight="1" spans="1:8">
      <c r="A46" s="14">
        <v>4</v>
      </c>
      <c r="B46" s="14" t="s">
        <v>154</v>
      </c>
      <c r="C46" s="14" t="s">
        <v>155</v>
      </c>
      <c r="D46" s="13" t="s">
        <v>147</v>
      </c>
      <c r="E46" s="59">
        <v>8100</v>
      </c>
      <c r="F46" s="31"/>
      <c r="G46" s="25"/>
      <c r="H46" s="20"/>
    </row>
    <row r="47" s="2" customFormat="1" ht="30" customHeight="1" spans="1:8">
      <c r="A47" s="14">
        <v>5</v>
      </c>
      <c r="B47" s="14" t="s">
        <v>156</v>
      </c>
      <c r="C47" s="14" t="s">
        <v>157</v>
      </c>
      <c r="D47" s="24" t="s">
        <v>158</v>
      </c>
      <c r="E47" s="21">
        <v>331.2</v>
      </c>
      <c r="F47" s="29" t="s">
        <v>159</v>
      </c>
      <c r="G47" s="25"/>
      <c r="H47" s="20"/>
    </row>
    <row r="48" s="2" customFormat="1" ht="30" customHeight="1" spans="1:8">
      <c r="A48" s="14">
        <v>6</v>
      </c>
      <c r="B48" s="14" t="s">
        <v>160</v>
      </c>
      <c r="C48" s="14" t="s">
        <v>161</v>
      </c>
      <c r="D48" s="24" t="s">
        <v>158</v>
      </c>
      <c r="E48" s="21">
        <v>662.4</v>
      </c>
      <c r="F48" s="31"/>
      <c r="G48" s="25"/>
      <c r="H48" s="20"/>
    </row>
    <row r="49" s="2" customFormat="1" ht="30" customHeight="1" spans="1:8">
      <c r="A49" s="14">
        <v>7</v>
      </c>
      <c r="B49" s="14" t="s">
        <v>162</v>
      </c>
      <c r="C49" s="14" t="s">
        <v>163</v>
      </c>
      <c r="D49" s="24" t="s">
        <v>158</v>
      </c>
      <c r="E49" s="21">
        <v>2173.5</v>
      </c>
      <c r="F49" s="31"/>
      <c r="G49" s="25" t="s">
        <v>153</v>
      </c>
      <c r="H49" s="20"/>
    </row>
    <row r="50" s="2" customFormat="1" ht="30" customHeight="1" spans="1:8">
      <c r="A50" s="14">
        <v>8</v>
      </c>
      <c r="B50" s="14" t="s">
        <v>164</v>
      </c>
      <c r="C50" s="14" t="s">
        <v>165</v>
      </c>
      <c r="D50" s="24" t="s">
        <v>158</v>
      </c>
      <c r="E50" s="21">
        <v>2898</v>
      </c>
      <c r="F50" s="31"/>
      <c r="G50" s="25"/>
      <c r="H50" s="20"/>
    </row>
    <row r="51" s="2" customFormat="1" ht="87" customHeight="1" spans="1:8">
      <c r="A51" s="14">
        <v>9</v>
      </c>
      <c r="B51" s="14" t="s">
        <v>166</v>
      </c>
      <c r="C51" s="14" t="s">
        <v>167</v>
      </c>
      <c r="D51" s="24" t="s">
        <v>168</v>
      </c>
      <c r="E51" s="24">
        <v>30</v>
      </c>
      <c r="F51" s="60" t="s">
        <v>169</v>
      </c>
      <c r="G51" s="25" t="s">
        <v>170</v>
      </c>
      <c r="H51" s="52" t="s">
        <v>171</v>
      </c>
    </row>
    <row r="52" s="2" customFormat="1" ht="12" customHeight="1" spans="1:8">
      <c r="A52" s="61"/>
      <c r="B52" s="62"/>
      <c r="C52" s="62"/>
      <c r="D52" s="62"/>
      <c r="E52" s="62"/>
      <c r="F52" s="62"/>
      <c r="G52" s="62"/>
      <c r="H52" s="63"/>
    </row>
    <row r="53" s="2" customFormat="1" ht="48" customHeight="1" spans="1:8">
      <c r="A53" s="12"/>
      <c r="B53" s="14"/>
      <c r="C53" s="12" t="s">
        <v>172</v>
      </c>
      <c r="D53" s="12"/>
      <c r="E53" s="13"/>
      <c r="F53" s="19" t="s">
        <v>173</v>
      </c>
      <c r="G53" s="19" t="s">
        <v>174</v>
      </c>
      <c r="H53" s="25"/>
    </row>
    <row r="54" s="2" customFormat="1" ht="18" customHeight="1" spans="1:8">
      <c r="A54" s="14">
        <v>1</v>
      </c>
      <c r="B54" s="24" t="s">
        <v>175</v>
      </c>
      <c r="C54" s="24" t="s">
        <v>176</v>
      </c>
      <c r="D54" s="14" t="s">
        <v>177</v>
      </c>
      <c r="E54" s="21">
        <f>ROUND(9898*75%/1.09,0)</f>
        <v>6811</v>
      </c>
      <c r="F54" s="29" t="s">
        <v>178</v>
      </c>
      <c r="G54" s="29" t="s">
        <v>179</v>
      </c>
      <c r="H54" s="20" t="s">
        <v>180</v>
      </c>
    </row>
    <row r="55" s="2" customFormat="1" ht="18" customHeight="1" spans="1:8">
      <c r="A55" s="14">
        <v>2</v>
      </c>
      <c r="B55" s="24" t="s">
        <v>181</v>
      </c>
      <c r="C55" s="24" t="s">
        <v>182</v>
      </c>
      <c r="D55" s="14" t="s">
        <v>177</v>
      </c>
      <c r="E55" s="21">
        <f>ROUND(14870*75%/1.09,0)</f>
        <v>10232</v>
      </c>
      <c r="F55" s="31"/>
      <c r="G55" s="31"/>
      <c r="H55" s="20" t="s">
        <v>180</v>
      </c>
    </row>
    <row r="56" s="2" customFormat="1" ht="18" customHeight="1" spans="1:8">
      <c r="A56" s="14">
        <v>3</v>
      </c>
      <c r="B56" s="24" t="s">
        <v>183</v>
      </c>
      <c r="C56" s="24" t="s">
        <v>184</v>
      </c>
      <c r="D56" s="14" t="s">
        <v>177</v>
      </c>
      <c r="E56" s="21">
        <f>ROUND(20138*75%/1.09,0)</f>
        <v>13856</v>
      </c>
      <c r="F56" s="31"/>
      <c r="G56" s="31"/>
      <c r="H56" s="20" t="s">
        <v>180</v>
      </c>
    </row>
    <row r="57" s="2" customFormat="1" ht="18" customHeight="1" spans="1:8">
      <c r="A57" s="14">
        <v>4</v>
      </c>
      <c r="B57" s="24" t="s">
        <v>185</v>
      </c>
      <c r="C57" s="24" t="s">
        <v>186</v>
      </c>
      <c r="D57" s="14" t="s">
        <v>177</v>
      </c>
      <c r="E57" s="21">
        <f>ROUND(25621*75%/1.09,0)</f>
        <v>17629</v>
      </c>
      <c r="F57" s="31"/>
      <c r="G57" s="31"/>
      <c r="H57" s="20" t="s">
        <v>180</v>
      </c>
    </row>
    <row r="58" s="2" customFormat="1" ht="18" customHeight="1" spans="1:8">
      <c r="A58" s="14">
        <v>5</v>
      </c>
      <c r="B58" s="24" t="s">
        <v>187</v>
      </c>
      <c r="C58" s="24" t="s">
        <v>188</v>
      </c>
      <c r="D58" s="14" t="s">
        <v>177</v>
      </c>
      <c r="E58" s="21">
        <f>ROUND(34721*75%/1.09,0)</f>
        <v>23891</v>
      </c>
      <c r="F58" s="31"/>
      <c r="G58" s="31"/>
      <c r="H58" s="20" t="s">
        <v>180</v>
      </c>
    </row>
    <row r="59" s="2" customFormat="1" ht="18" customHeight="1" spans="1:8">
      <c r="A59" s="14">
        <v>6</v>
      </c>
      <c r="B59" s="24" t="s">
        <v>189</v>
      </c>
      <c r="C59" s="24" t="s">
        <v>190</v>
      </c>
      <c r="D59" s="14" t="s">
        <v>177</v>
      </c>
      <c r="E59" s="21">
        <f>ROUND(42396*75%/1.09,0)</f>
        <v>29172</v>
      </c>
      <c r="F59" s="31"/>
      <c r="G59" s="31"/>
      <c r="H59" s="20" t="s">
        <v>180</v>
      </c>
    </row>
    <row r="60" s="2" customFormat="1" ht="18" customHeight="1" spans="1:8">
      <c r="A60" s="14">
        <v>7</v>
      </c>
      <c r="B60" s="24" t="s">
        <v>191</v>
      </c>
      <c r="C60" s="24" t="s">
        <v>192</v>
      </c>
      <c r="D60" s="14" t="s">
        <v>177</v>
      </c>
      <c r="E60" s="21">
        <f>ROUND(10207*75%/1.09,0)</f>
        <v>7023</v>
      </c>
      <c r="F60" s="31"/>
      <c r="G60" s="31"/>
      <c r="H60" s="20" t="s">
        <v>180</v>
      </c>
    </row>
    <row r="61" s="2" customFormat="1" ht="18" customHeight="1" spans="1:8">
      <c r="A61" s="14">
        <v>8</v>
      </c>
      <c r="B61" s="24" t="s">
        <v>193</v>
      </c>
      <c r="C61" s="24" t="s">
        <v>194</v>
      </c>
      <c r="D61" s="14" t="s">
        <v>177</v>
      </c>
      <c r="E61" s="21">
        <f>ROUND(15311*75%/1.09,0)</f>
        <v>10535</v>
      </c>
      <c r="F61" s="31"/>
      <c r="G61" s="31"/>
      <c r="H61" s="20" t="s">
        <v>180</v>
      </c>
    </row>
    <row r="62" s="2" customFormat="1" ht="18" customHeight="1" spans="1:8">
      <c r="A62" s="14">
        <v>9</v>
      </c>
      <c r="B62" s="24" t="s">
        <v>195</v>
      </c>
      <c r="C62" s="24" t="s">
        <v>196</v>
      </c>
      <c r="D62" s="14" t="s">
        <v>177</v>
      </c>
      <c r="E62" s="21">
        <f>ROUND(19036*75%/1.09,0)</f>
        <v>13098</v>
      </c>
      <c r="F62" s="31"/>
      <c r="G62" s="31"/>
      <c r="H62" s="20" t="s">
        <v>180</v>
      </c>
    </row>
    <row r="63" s="2" customFormat="1" ht="18" customHeight="1" spans="1:8">
      <c r="A63" s="14">
        <v>10</v>
      </c>
      <c r="B63" s="24" t="s">
        <v>197</v>
      </c>
      <c r="C63" s="24" t="s">
        <v>198</v>
      </c>
      <c r="D63" s="14" t="s">
        <v>177</v>
      </c>
      <c r="E63" s="21">
        <f>ROUND(23522*75%/1.09,0)</f>
        <v>16185</v>
      </c>
      <c r="F63" s="31"/>
      <c r="G63" s="31"/>
      <c r="H63" s="20" t="s">
        <v>180</v>
      </c>
    </row>
    <row r="64" s="2" customFormat="1" ht="18" customHeight="1" spans="1:8">
      <c r="A64" s="14">
        <v>11</v>
      </c>
      <c r="B64" s="24" t="s">
        <v>199</v>
      </c>
      <c r="C64" s="24" t="s">
        <v>200</v>
      </c>
      <c r="D64" s="14" t="s">
        <v>177</v>
      </c>
      <c r="E64" s="21">
        <f>ROUND(29693*75%/1.09,0)</f>
        <v>20431</v>
      </c>
      <c r="F64" s="31"/>
      <c r="G64" s="33"/>
      <c r="H64" s="20" t="s">
        <v>180</v>
      </c>
    </row>
    <row r="65" s="2" customFormat="1" ht="96" spans="1:8">
      <c r="A65" s="14">
        <v>12</v>
      </c>
      <c r="B65" s="24" t="s">
        <v>201</v>
      </c>
      <c r="C65" s="24" t="s">
        <v>202</v>
      </c>
      <c r="D65" s="14" t="s">
        <v>177</v>
      </c>
      <c r="E65" s="21">
        <v>3000</v>
      </c>
      <c r="F65" s="31"/>
      <c r="G65" s="19" t="s">
        <v>203</v>
      </c>
      <c r="H65" s="20" t="s">
        <v>180</v>
      </c>
    </row>
    <row r="66" s="2" customFormat="1" ht="72" spans="1:8">
      <c r="A66" s="14">
        <v>13</v>
      </c>
      <c r="B66" s="24" t="s">
        <v>204</v>
      </c>
      <c r="C66" s="24" t="s">
        <v>205</v>
      </c>
      <c r="D66" s="14" t="s">
        <v>177</v>
      </c>
      <c r="E66" s="21">
        <f>ROUND(5856*0.75/1.09,2)</f>
        <v>4029.36</v>
      </c>
      <c r="F66" s="31"/>
      <c r="G66" s="25" t="s">
        <v>206</v>
      </c>
      <c r="H66" s="20" t="s">
        <v>180</v>
      </c>
    </row>
    <row r="67" s="2" customFormat="1" ht="72" spans="1:8">
      <c r="A67" s="14">
        <v>14</v>
      </c>
      <c r="B67" s="24" t="s">
        <v>207</v>
      </c>
      <c r="C67" s="24" t="s">
        <v>208</v>
      </c>
      <c r="D67" s="14" t="s">
        <v>177</v>
      </c>
      <c r="E67" s="21">
        <f>ROUND(5856*0.75/1.09,2)</f>
        <v>4029.36</v>
      </c>
      <c r="F67" s="31"/>
      <c r="G67" s="25" t="s">
        <v>206</v>
      </c>
      <c r="H67" s="20" t="s">
        <v>180</v>
      </c>
    </row>
    <row r="68" s="2" customFormat="1" ht="43" customHeight="1" spans="1:8">
      <c r="A68" s="14">
        <v>15</v>
      </c>
      <c r="B68" s="24" t="s">
        <v>209</v>
      </c>
      <c r="C68" s="24" t="s">
        <v>210</v>
      </c>
      <c r="D68" s="14" t="s">
        <v>177</v>
      </c>
      <c r="E68" s="21">
        <f>ROUND(19746*0.9/1.09,2)</f>
        <v>16304.04</v>
      </c>
      <c r="F68" s="31"/>
      <c r="G68" s="25" t="s">
        <v>211</v>
      </c>
      <c r="H68" s="20" t="s">
        <v>180</v>
      </c>
    </row>
    <row r="69" s="2" customFormat="1" ht="60" spans="1:8">
      <c r="A69" s="14">
        <v>16</v>
      </c>
      <c r="B69" s="24" t="s">
        <v>212</v>
      </c>
      <c r="C69" s="24" t="s">
        <v>213</v>
      </c>
      <c r="D69" s="14" t="s">
        <v>177</v>
      </c>
      <c r="E69" s="21">
        <f>ROUND(19746*0.9/1.09,2)</f>
        <v>16304.04</v>
      </c>
      <c r="F69" s="31"/>
      <c r="G69" s="25" t="s">
        <v>214</v>
      </c>
      <c r="H69" s="20" t="s">
        <v>180</v>
      </c>
    </row>
    <row r="70" s="2" customFormat="1" ht="36" spans="1:8">
      <c r="A70" s="14">
        <v>17</v>
      </c>
      <c r="B70" s="24" t="s">
        <v>215</v>
      </c>
      <c r="C70" s="24" t="s">
        <v>216</v>
      </c>
      <c r="D70" s="14" t="s">
        <v>177</v>
      </c>
      <c r="E70" s="21">
        <v>1000</v>
      </c>
      <c r="F70" s="31"/>
      <c r="G70" s="25" t="s">
        <v>217</v>
      </c>
      <c r="H70" s="20" t="s">
        <v>218</v>
      </c>
    </row>
    <row r="71" s="2" customFormat="1" ht="36" spans="1:8">
      <c r="A71" s="14">
        <v>18</v>
      </c>
      <c r="B71" s="24" t="s">
        <v>219</v>
      </c>
      <c r="C71" s="24" t="s">
        <v>220</v>
      </c>
      <c r="D71" s="14" t="s">
        <v>177</v>
      </c>
      <c r="E71" s="21">
        <v>1200</v>
      </c>
      <c r="F71" s="31"/>
      <c r="G71" s="25" t="s">
        <v>217</v>
      </c>
      <c r="H71" s="20" t="s">
        <v>218</v>
      </c>
    </row>
    <row r="72" s="2" customFormat="1" ht="36" spans="1:8">
      <c r="A72" s="14">
        <v>19</v>
      </c>
      <c r="B72" s="24" t="s">
        <v>221</v>
      </c>
      <c r="C72" s="24" t="s">
        <v>222</v>
      </c>
      <c r="D72" s="14" t="s">
        <v>177</v>
      </c>
      <c r="E72" s="21">
        <v>1500</v>
      </c>
      <c r="F72" s="31"/>
      <c r="G72" s="25" t="s">
        <v>217</v>
      </c>
      <c r="H72" s="20" t="s">
        <v>218</v>
      </c>
    </row>
    <row r="73" s="2" customFormat="1" ht="36" spans="1:8">
      <c r="A73" s="14">
        <v>20</v>
      </c>
      <c r="B73" s="24" t="s">
        <v>223</v>
      </c>
      <c r="C73" s="24" t="s">
        <v>224</v>
      </c>
      <c r="D73" s="14" t="s">
        <v>177</v>
      </c>
      <c r="E73" s="21">
        <v>2000</v>
      </c>
      <c r="F73" s="31"/>
      <c r="G73" s="25" t="s">
        <v>217</v>
      </c>
      <c r="H73" s="20" t="s">
        <v>218</v>
      </c>
    </row>
    <row r="74" s="2" customFormat="1" ht="36" spans="1:8">
      <c r="A74" s="14">
        <v>21</v>
      </c>
      <c r="B74" s="24" t="s">
        <v>225</v>
      </c>
      <c r="C74" s="24" t="s">
        <v>226</v>
      </c>
      <c r="D74" s="14" t="s">
        <v>177</v>
      </c>
      <c r="E74" s="21">
        <v>3000</v>
      </c>
      <c r="F74" s="31"/>
      <c r="G74" s="25" t="s">
        <v>217</v>
      </c>
      <c r="H74" s="20" t="s">
        <v>218</v>
      </c>
    </row>
    <row r="75" s="2" customFormat="1" ht="93" customHeight="1" spans="1:8">
      <c r="A75" s="14">
        <v>22</v>
      </c>
      <c r="B75" s="24" t="s">
        <v>227</v>
      </c>
      <c r="C75" s="24" t="s">
        <v>228</v>
      </c>
      <c r="D75" s="14" t="s">
        <v>177</v>
      </c>
      <c r="E75" s="21">
        <v>864</v>
      </c>
      <c r="F75" s="31"/>
      <c r="G75" s="25"/>
      <c r="H75" s="20"/>
    </row>
    <row r="76" s="2" customFormat="1" ht="60" customHeight="1" spans="1:8">
      <c r="A76" s="14">
        <v>23</v>
      </c>
      <c r="B76" s="24" t="s">
        <v>229</v>
      </c>
      <c r="C76" s="14" t="s">
        <v>230</v>
      </c>
      <c r="D76" s="14" t="s">
        <v>177</v>
      </c>
      <c r="E76" s="21">
        <v>2000</v>
      </c>
      <c r="F76" s="33"/>
      <c r="G76" s="25" t="s">
        <v>231</v>
      </c>
      <c r="H76" s="20"/>
    </row>
    <row r="77" s="2" customFormat="1" ht="138" customHeight="1" spans="1:8">
      <c r="A77" s="14">
        <v>24</v>
      </c>
      <c r="B77" s="24" t="s">
        <v>232</v>
      </c>
      <c r="C77" s="14" t="s">
        <v>233</v>
      </c>
      <c r="D77" s="14" t="s">
        <v>177</v>
      </c>
      <c r="E77" s="21">
        <v>20000</v>
      </c>
      <c r="F77" s="19" t="s">
        <v>234</v>
      </c>
      <c r="G77" s="25" t="s">
        <v>235</v>
      </c>
      <c r="H77" s="20" t="s">
        <v>236</v>
      </c>
    </row>
    <row r="78" s="2" customFormat="1" ht="134" customHeight="1" spans="1:8">
      <c r="A78" s="14">
        <v>25</v>
      </c>
      <c r="B78" s="24" t="s">
        <v>237</v>
      </c>
      <c r="C78" s="24" t="s">
        <v>238</v>
      </c>
      <c r="D78" s="14" t="s">
        <v>239</v>
      </c>
      <c r="E78" s="21">
        <v>10</v>
      </c>
      <c r="F78" s="25" t="s">
        <v>240</v>
      </c>
      <c r="G78" s="25"/>
      <c r="H78" s="25"/>
    </row>
    <row r="79" s="2" customFormat="1" ht="122" customHeight="1" spans="1:8">
      <c r="A79" s="14">
        <v>26</v>
      </c>
      <c r="B79" s="24" t="s">
        <v>241</v>
      </c>
      <c r="C79" s="24" t="s">
        <v>242</v>
      </c>
      <c r="D79" s="14" t="s">
        <v>239</v>
      </c>
      <c r="E79" s="21">
        <v>20</v>
      </c>
      <c r="F79" s="25" t="s">
        <v>243</v>
      </c>
      <c r="G79" s="25"/>
      <c r="H79" s="25"/>
    </row>
    <row r="80" s="2" customFormat="1" ht="122" customHeight="1" spans="1:8">
      <c r="A80" s="14">
        <v>27</v>
      </c>
      <c r="B80" s="24" t="s">
        <v>244</v>
      </c>
      <c r="C80" s="24" t="s">
        <v>245</v>
      </c>
      <c r="D80" s="14" t="s">
        <v>177</v>
      </c>
      <c r="E80" s="21">
        <v>280000</v>
      </c>
      <c r="F80" s="29" t="s">
        <v>246</v>
      </c>
      <c r="G80" s="29" t="s">
        <v>247</v>
      </c>
      <c r="H80" s="25"/>
    </row>
    <row r="81" s="2" customFormat="1" ht="64" customHeight="1" spans="1:8">
      <c r="A81" s="14">
        <v>28</v>
      </c>
      <c r="B81" s="24" t="s">
        <v>248</v>
      </c>
      <c r="C81" s="24" t="s">
        <v>249</v>
      </c>
      <c r="D81" s="14" t="s">
        <v>177</v>
      </c>
      <c r="E81" s="21">
        <v>240000</v>
      </c>
      <c r="F81" s="31"/>
      <c r="G81" s="31"/>
      <c r="H81" s="25"/>
    </row>
    <row r="82" s="2" customFormat="1" ht="64" customHeight="1" spans="1:8">
      <c r="A82" s="14">
        <v>29</v>
      </c>
      <c r="B82" s="24" t="s">
        <v>250</v>
      </c>
      <c r="C82" s="24" t="s">
        <v>251</v>
      </c>
      <c r="D82" s="14" t="s">
        <v>177</v>
      </c>
      <c r="E82" s="21">
        <v>200000</v>
      </c>
      <c r="F82" s="31"/>
      <c r="G82" s="31"/>
      <c r="H82" s="25"/>
    </row>
    <row r="83" s="2" customFormat="1" ht="64" customHeight="1" spans="1:8">
      <c r="A83" s="14">
        <v>30</v>
      </c>
      <c r="B83" s="24" t="s">
        <v>252</v>
      </c>
      <c r="C83" s="24" t="s">
        <v>253</v>
      </c>
      <c r="D83" s="14" t="s">
        <v>177</v>
      </c>
      <c r="E83" s="21">
        <f>E82*0.9</f>
        <v>180000</v>
      </c>
      <c r="F83" s="33"/>
      <c r="G83" s="33"/>
      <c r="H83" s="25"/>
    </row>
    <row r="84" s="4" customFormat="1" ht="16" customHeight="1" spans="1:8">
      <c r="A84" s="64" t="s">
        <v>254</v>
      </c>
      <c r="B84" s="65"/>
      <c r="C84" s="65"/>
      <c r="D84" s="65"/>
      <c r="E84" s="65"/>
      <c r="F84" s="65"/>
      <c r="G84" s="65"/>
      <c r="H84" s="66"/>
    </row>
    <row r="85" s="4" customFormat="1" ht="13.5" spans="1:8">
      <c r="A85" s="12" t="s">
        <v>255</v>
      </c>
      <c r="B85" s="13"/>
      <c r="C85" s="13" t="s">
        <v>256</v>
      </c>
      <c r="D85" s="12"/>
      <c r="E85" s="13"/>
      <c r="F85" s="19"/>
      <c r="G85" s="43"/>
      <c r="H85" s="43"/>
    </row>
    <row r="86" s="2" customFormat="1" ht="76" customHeight="1" spans="1:8">
      <c r="A86" s="14">
        <v>1</v>
      </c>
      <c r="B86" s="47" t="s">
        <v>257</v>
      </c>
      <c r="C86" s="47" t="s">
        <v>258</v>
      </c>
      <c r="D86" s="67" t="s">
        <v>259</v>
      </c>
      <c r="E86" s="24" t="s">
        <v>260</v>
      </c>
      <c r="F86" s="25" t="s">
        <v>261</v>
      </c>
      <c r="G86" s="68"/>
      <c r="H86" s="68"/>
    </row>
    <row r="87" s="2" customFormat="1" ht="76" customHeight="1" spans="1:8">
      <c r="A87" s="14">
        <v>2</v>
      </c>
      <c r="B87" s="47" t="s">
        <v>262</v>
      </c>
      <c r="C87" s="47" t="s">
        <v>263</v>
      </c>
      <c r="D87" s="67" t="s">
        <v>264</v>
      </c>
      <c r="E87" s="24" t="s">
        <v>265</v>
      </c>
      <c r="F87" s="25"/>
      <c r="G87" s="68"/>
      <c r="H87" s="68"/>
    </row>
    <row r="88" s="2" customFormat="1" ht="76" customHeight="1" spans="1:8">
      <c r="A88" s="14">
        <v>3</v>
      </c>
      <c r="B88" s="47" t="s">
        <v>266</v>
      </c>
      <c r="C88" s="47" t="s">
        <v>267</v>
      </c>
      <c r="D88" s="67" t="s">
        <v>264</v>
      </c>
      <c r="E88" s="24" t="s">
        <v>268</v>
      </c>
      <c r="F88" s="25"/>
      <c r="G88" s="68"/>
      <c r="H88" s="68"/>
    </row>
    <row r="89" s="2" customFormat="1" ht="68" customHeight="1" spans="1:8">
      <c r="A89" s="14">
        <v>4</v>
      </c>
      <c r="B89" s="47" t="s">
        <v>269</v>
      </c>
      <c r="C89" s="47" t="s">
        <v>270</v>
      </c>
      <c r="D89" s="67" t="s">
        <v>271</v>
      </c>
      <c r="E89" s="24" t="s">
        <v>272</v>
      </c>
      <c r="F89" s="25"/>
      <c r="G89" s="69"/>
      <c r="H89" s="25"/>
    </row>
    <row r="90" s="2" customFormat="1" ht="18.75" spans="1:8">
      <c r="A90" s="40" t="s">
        <v>273</v>
      </c>
      <c r="B90" s="41"/>
      <c r="C90" s="41"/>
      <c r="D90" s="41"/>
      <c r="E90" s="41"/>
      <c r="F90" s="41"/>
      <c r="G90" s="41"/>
      <c r="H90" s="42"/>
    </row>
    <row r="91" s="2" customFormat="1" ht="192" spans="1:8">
      <c r="A91" s="12" t="s">
        <v>274</v>
      </c>
      <c r="B91" s="12"/>
      <c r="C91" s="12" t="s">
        <v>275</v>
      </c>
      <c r="D91" s="14"/>
      <c r="E91" s="14"/>
      <c r="F91" s="25" t="s">
        <v>276</v>
      </c>
      <c r="G91" s="35"/>
      <c r="H91" s="70"/>
    </row>
    <row r="92" s="2" customFormat="1" ht="48" spans="1:8">
      <c r="A92" s="12">
        <v>1</v>
      </c>
      <c r="B92" s="14" t="s">
        <v>277</v>
      </c>
      <c r="C92" s="14" t="s">
        <v>278</v>
      </c>
      <c r="D92" s="14" t="s">
        <v>17</v>
      </c>
      <c r="E92" s="21">
        <v>45</v>
      </c>
      <c r="F92" s="23" t="s">
        <v>279</v>
      </c>
      <c r="G92" s="35"/>
      <c r="H92" s="70"/>
    </row>
    <row r="93" s="2" customFormat="1" ht="48" spans="1:8">
      <c r="A93" s="12">
        <v>2</v>
      </c>
      <c r="B93" s="14" t="s">
        <v>280</v>
      </c>
      <c r="C93" s="14" t="s">
        <v>281</v>
      </c>
      <c r="D93" s="14" t="s">
        <v>17</v>
      </c>
      <c r="E93" s="21">
        <v>150</v>
      </c>
      <c r="F93" s="23" t="s">
        <v>282</v>
      </c>
      <c r="G93" s="35"/>
      <c r="H93" s="70"/>
    </row>
    <row r="94" s="2" customFormat="1" ht="13.5" spans="1:8">
      <c r="A94" s="12">
        <v>3</v>
      </c>
      <c r="B94" s="14" t="s">
        <v>283</v>
      </c>
      <c r="C94" s="67" t="s">
        <v>284</v>
      </c>
      <c r="D94" s="67" t="s">
        <v>285</v>
      </c>
      <c r="E94" s="21">
        <v>280</v>
      </c>
      <c r="F94" s="28" t="s">
        <v>286</v>
      </c>
      <c r="G94" s="71"/>
      <c r="H94" s="72"/>
    </row>
    <row r="95" s="2" customFormat="1" ht="24" spans="1:8">
      <c r="A95" s="12">
        <v>4</v>
      </c>
      <c r="B95" s="14" t="s">
        <v>287</v>
      </c>
      <c r="C95" s="67" t="s">
        <v>288</v>
      </c>
      <c r="D95" s="67" t="s">
        <v>285</v>
      </c>
      <c r="E95" s="21">
        <v>380</v>
      </c>
      <c r="F95" s="32"/>
      <c r="G95" s="25" t="s">
        <v>289</v>
      </c>
      <c r="H95" s="72"/>
    </row>
    <row r="96" s="2" customFormat="1" ht="84" spans="1:8">
      <c r="A96" s="12">
        <v>5</v>
      </c>
      <c r="B96" s="14" t="s">
        <v>290</v>
      </c>
      <c r="C96" s="47" t="s">
        <v>291</v>
      </c>
      <c r="D96" s="67" t="s">
        <v>292</v>
      </c>
      <c r="E96" s="59">
        <v>629.16923076923</v>
      </c>
      <c r="F96" s="28" t="s">
        <v>293</v>
      </c>
      <c r="G96" s="25" t="s">
        <v>294</v>
      </c>
      <c r="H96" s="20" t="s">
        <v>295</v>
      </c>
    </row>
    <row r="97" s="2" customFormat="1" ht="84" spans="1:8">
      <c r="A97" s="12">
        <v>6</v>
      </c>
      <c r="B97" s="14" t="s">
        <v>296</v>
      </c>
      <c r="C97" s="47" t="s">
        <v>297</v>
      </c>
      <c r="D97" s="67" t="s">
        <v>292</v>
      </c>
      <c r="E97" s="59">
        <v>786.461538461538</v>
      </c>
      <c r="F97" s="30"/>
      <c r="G97" s="25" t="s">
        <v>294</v>
      </c>
      <c r="H97" s="20" t="s">
        <v>295</v>
      </c>
    </row>
    <row r="98" s="2" customFormat="1" ht="84" spans="1:8">
      <c r="A98" s="12">
        <v>7</v>
      </c>
      <c r="B98" s="14" t="s">
        <v>298</v>
      </c>
      <c r="C98" s="47" t="s">
        <v>299</v>
      </c>
      <c r="D98" s="67" t="s">
        <v>292</v>
      </c>
      <c r="E98" s="59">
        <v>1022.4</v>
      </c>
      <c r="F98" s="30"/>
      <c r="G98" s="25" t="s">
        <v>294</v>
      </c>
      <c r="H98" s="20" t="s">
        <v>295</v>
      </c>
    </row>
    <row r="99" s="2" customFormat="1" ht="84" spans="1:8">
      <c r="A99" s="12">
        <v>8</v>
      </c>
      <c r="B99" s="14" t="s">
        <v>300</v>
      </c>
      <c r="C99" s="47" t="s">
        <v>301</v>
      </c>
      <c r="D99" s="67" t="s">
        <v>292</v>
      </c>
      <c r="E99" s="59">
        <v>1258.33846153846</v>
      </c>
      <c r="F99" s="30"/>
      <c r="G99" s="25" t="s">
        <v>294</v>
      </c>
      <c r="H99" s="20" t="s">
        <v>295</v>
      </c>
    </row>
    <row r="100" s="2" customFormat="1" ht="84" spans="1:8">
      <c r="A100" s="12">
        <v>9</v>
      </c>
      <c r="B100" s="14" t="s">
        <v>302</v>
      </c>
      <c r="C100" s="47" t="s">
        <v>303</v>
      </c>
      <c r="D100" s="67" t="s">
        <v>292</v>
      </c>
      <c r="E100" s="21">
        <v>2850</v>
      </c>
      <c r="F100" s="30"/>
      <c r="G100" s="25" t="s">
        <v>294</v>
      </c>
      <c r="H100" s="20" t="s">
        <v>295</v>
      </c>
    </row>
    <row r="101" s="2" customFormat="1" ht="84" spans="1:8">
      <c r="A101" s="12">
        <v>10</v>
      </c>
      <c r="B101" s="14" t="s">
        <v>304</v>
      </c>
      <c r="C101" s="47" t="s">
        <v>305</v>
      </c>
      <c r="D101" s="67" t="s">
        <v>292</v>
      </c>
      <c r="E101" s="21">
        <v>3800</v>
      </c>
      <c r="F101" s="32"/>
      <c r="G101" s="25" t="s">
        <v>294</v>
      </c>
      <c r="H101" s="20" t="s">
        <v>295</v>
      </c>
    </row>
    <row r="102" s="2" customFormat="1" ht="13.5" spans="1:8">
      <c r="A102" s="12">
        <v>11</v>
      </c>
      <c r="B102" s="14" t="s">
        <v>306</v>
      </c>
      <c r="C102" s="47" t="s">
        <v>307</v>
      </c>
      <c r="D102" s="67" t="s">
        <v>308</v>
      </c>
      <c r="E102" s="21">
        <v>37.8</v>
      </c>
      <c r="F102" s="28" t="s">
        <v>309</v>
      </c>
      <c r="G102" s="71"/>
      <c r="H102" s="72"/>
    </row>
    <row r="103" s="2" customFormat="1" ht="13.5" spans="1:8">
      <c r="A103" s="12">
        <v>12</v>
      </c>
      <c r="B103" s="14" t="s">
        <v>310</v>
      </c>
      <c r="C103" s="47" t="s">
        <v>311</v>
      </c>
      <c r="D103" s="67" t="s">
        <v>308</v>
      </c>
      <c r="E103" s="21">
        <v>80</v>
      </c>
      <c r="F103" s="30"/>
      <c r="G103" s="71"/>
      <c r="H103" s="72"/>
    </row>
    <row r="104" s="2" customFormat="1" ht="13.5" spans="1:8">
      <c r="A104" s="12">
        <v>13</v>
      </c>
      <c r="B104" s="14" t="s">
        <v>312</v>
      </c>
      <c r="C104" s="47" t="s">
        <v>313</v>
      </c>
      <c r="D104" s="67" t="s">
        <v>308</v>
      </c>
      <c r="E104" s="21">
        <v>100</v>
      </c>
      <c r="F104" s="30"/>
      <c r="G104" s="71"/>
      <c r="H104" s="72"/>
    </row>
    <row r="105" s="2" customFormat="1" ht="13.5" spans="1:8">
      <c r="A105" s="12">
        <v>14</v>
      </c>
      <c r="B105" s="14" t="s">
        <v>314</v>
      </c>
      <c r="C105" s="47" t="s">
        <v>315</v>
      </c>
      <c r="D105" s="67" t="s">
        <v>308</v>
      </c>
      <c r="E105" s="21">
        <v>100</v>
      </c>
      <c r="F105" s="30"/>
      <c r="G105" s="71"/>
      <c r="H105" s="72"/>
    </row>
    <row r="106" s="2" customFormat="1" ht="13.5" spans="1:8">
      <c r="A106" s="12">
        <v>15</v>
      </c>
      <c r="B106" s="14" t="s">
        <v>316</v>
      </c>
      <c r="C106" s="47" t="s">
        <v>317</v>
      </c>
      <c r="D106" s="67" t="s">
        <v>50</v>
      </c>
      <c r="E106" s="21">
        <v>1440</v>
      </c>
      <c r="F106" s="30"/>
      <c r="G106" s="71"/>
      <c r="H106" s="72"/>
    </row>
    <row r="107" s="2" customFormat="1" ht="13.5" spans="1:8">
      <c r="A107" s="12">
        <v>16</v>
      </c>
      <c r="B107" s="14" t="s">
        <v>318</v>
      </c>
      <c r="C107" s="47" t="s">
        <v>319</v>
      </c>
      <c r="D107" s="67" t="s">
        <v>50</v>
      </c>
      <c r="E107" s="21">
        <v>1800</v>
      </c>
      <c r="F107" s="30"/>
      <c r="G107" s="71"/>
      <c r="H107" s="72"/>
    </row>
    <row r="108" s="2" customFormat="1" ht="13.5" spans="1:8">
      <c r="A108" s="12">
        <v>17</v>
      </c>
      <c r="B108" s="14" t="s">
        <v>320</v>
      </c>
      <c r="C108" s="47" t="s">
        <v>321</v>
      </c>
      <c r="D108" s="67" t="s">
        <v>50</v>
      </c>
      <c r="E108" s="21">
        <v>1080</v>
      </c>
      <c r="F108" s="32"/>
      <c r="G108" s="71"/>
      <c r="H108" s="72"/>
    </row>
    <row r="109" s="2" customFormat="1" ht="33" customHeight="1" spans="1:8">
      <c r="A109" s="12">
        <v>18</v>
      </c>
      <c r="B109" s="14" t="s">
        <v>322</v>
      </c>
      <c r="C109" s="47" t="s">
        <v>323</v>
      </c>
      <c r="D109" s="67" t="s">
        <v>324</v>
      </c>
      <c r="E109" s="21">
        <v>920</v>
      </c>
      <c r="F109" s="28" t="s">
        <v>325</v>
      </c>
      <c r="G109" s="29" t="s">
        <v>326</v>
      </c>
      <c r="H109" s="72"/>
    </row>
    <row r="110" s="2" customFormat="1" ht="33" customHeight="1" spans="1:8">
      <c r="A110" s="12">
        <v>19</v>
      </c>
      <c r="B110" s="14" t="s">
        <v>327</v>
      </c>
      <c r="C110" s="47" t="s">
        <v>328</v>
      </c>
      <c r="D110" s="67" t="s">
        <v>324</v>
      </c>
      <c r="E110" s="21">
        <v>1104</v>
      </c>
      <c r="F110" s="30"/>
      <c r="G110" s="31"/>
      <c r="H110" s="72"/>
    </row>
    <row r="111" s="2" customFormat="1" ht="33" customHeight="1" spans="1:8">
      <c r="A111" s="12">
        <v>20</v>
      </c>
      <c r="B111" s="14" t="s">
        <v>329</v>
      </c>
      <c r="C111" s="47" t="s">
        <v>330</v>
      </c>
      <c r="D111" s="67" t="s">
        <v>324</v>
      </c>
      <c r="E111" s="21">
        <v>2160</v>
      </c>
      <c r="F111" s="32"/>
      <c r="G111" s="33"/>
      <c r="H111" s="72"/>
    </row>
    <row r="112" s="2" customFormat="1" ht="24" spans="1:8">
      <c r="A112" s="12">
        <v>21</v>
      </c>
      <c r="B112" s="14" t="s">
        <v>331</v>
      </c>
      <c r="C112" s="47" t="s">
        <v>332</v>
      </c>
      <c r="D112" s="67" t="s">
        <v>333</v>
      </c>
      <c r="E112" s="21">
        <v>1080</v>
      </c>
      <c r="F112" s="17" t="s">
        <v>309</v>
      </c>
      <c r="G112" s="71"/>
      <c r="H112" s="72"/>
    </row>
    <row r="113" s="2" customFormat="1" ht="13.5" spans="1:8">
      <c r="A113" s="12">
        <v>22</v>
      </c>
      <c r="B113" s="14" t="s">
        <v>334</v>
      </c>
      <c r="C113" s="47" t="s">
        <v>335</v>
      </c>
      <c r="D113" s="67" t="s">
        <v>336</v>
      </c>
      <c r="E113" s="21">
        <v>172.8</v>
      </c>
      <c r="F113" s="18" t="s">
        <v>337</v>
      </c>
      <c r="G113" s="71"/>
      <c r="H113" s="72"/>
    </row>
    <row r="114" s="2" customFormat="1" ht="26" customHeight="1" spans="1:8">
      <c r="A114" s="12">
        <v>23</v>
      </c>
      <c r="B114" s="14" t="s">
        <v>338</v>
      </c>
      <c r="C114" s="47" t="s">
        <v>339</v>
      </c>
      <c r="D114" s="67" t="s">
        <v>336</v>
      </c>
      <c r="E114" s="21">
        <v>151.2</v>
      </c>
      <c r="F114" s="73"/>
      <c r="G114" s="71"/>
      <c r="H114" s="72"/>
    </row>
    <row r="115" s="2" customFormat="1" ht="36" spans="1:8">
      <c r="A115" s="12">
        <v>24</v>
      </c>
      <c r="B115" s="14" t="s">
        <v>340</v>
      </c>
      <c r="C115" s="47" t="s">
        <v>341</v>
      </c>
      <c r="D115" s="67" t="s">
        <v>342</v>
      </c>
      <c r="E115" s="21">
        <v>5</v>
      </c>
      <c r="F115" s="23" t="s">
        <v>343</v>
      </c>
      <c r="G115" s="71"/>
      <c r="H115" s="72"/>
    </row>
    <row r="116" s="3" customFormat="1" ht="36" spans="1:8">
      <c r="A116" s="12">
        <v>25</v>
      </c>
      <c r="B116" s="14" t="s">
        <v>344</v>
      </c>
      <c r="C116" s="47" t="s">
        <v>345</v>
      </c>
      <c r="D116" s="67" t="s">
        <v>342</v>
      </c>
      <c r="E116" s="21">
        <v>35</v>
      </c>
      <c r="F116" s="23" t="s">
        <v>343</v>
      </c>
      <c r="G116" s="71"/>
      <c r="H116" s="72"/>
    </row>
    <row r="117" s="2" customFormat="1" ht="29" customHeight="1" spans="1:8">
      <c r="A117" s="12">
        <v>26</v>
      </c>
      <c r="B117" s="14" t="s">
        <v>346</v>
      </c>
      <c r="C117" s="47" t="s">
        <v>347</v>
      </c>
      <c r="D117" s="67" t="s">
        <v>342</v>
      </c>
      <c r="E117" s="74">
        <v>13.5</v>
      </c>
      <c r="F117" s="23" t="s">
        <v>309</v>
      </c>
      <c r="G117" s="71"/>
      <c r="H117" s="72"/>
    </row>
    <row r="118" s="2" customFormat="1" ht="96" spans="1:8">
      <c r="A118" s="12">
        <v>27</v>
      </c>
      <c r="B118" s="14" t="s">
        <v>348</v>
      </c>
      <c r="C118" s="47" t="s">
        <v>349</v>
      </c>
      <c r="D118" s="67" t="s">
        <v>342</v>
      </c>
      <c r="E118" s="21">
        <v>64.8</v>
      </c>
      <c r="F118" s="23" t="s">
        <v>350</v>
      </c>
      <c r="G118" s="71"/>
      <c r="H118" s="72"/>
    </row>
    <row r="119" s="2" customFormat="1" ht="48" spans="1:8">
      <c r="A119" s="12">
        <v>28</v>
      </c>
      <c r="B119" s="14" t="s">
        <v>351</v>
      </c>
      <c r="C119" s="47" t="s">
        <v>352</v>
      </c>
      <c r="D119" s="67" t="s">
        <v>264</v>
      </c>
      <c r="E119" s="21">
        <f>1400-179</f>
        <v>1221</v>
      </c>
      <c r="F119" s="23" t="s">
        <v>353</v>
      </c>
      <c r="G119" s="71"/>
      <c r="H119" s="72"/>
    </row>
    <row r="120" s="2" customFormat="1" ht="13.5" spans="1:8">
      <c r="A120" s="12">
        <v>29</v>
      </c>
      <c r="B120" s="14" t="s">
        <v>354</v>
      </c>
      <c r="C120" s="47" t="s">
        <v>355</v>
      </c>
      <c r="D120" s="67" t="s">
        <v>54</v>
      </c>
      <c r="E120" s="21">
        <v>173.88</v>
      </c>
      <c r="F120" s="28" t="s">
        <v>309</v>
      </c>
      <c r="G120" s="71"/>
      <c r="H120" s="72"/>
    </row>
    <row r="121" s="2" customFormat="1" ht="13.5" spans="1:8">
      <c r="A121" s="12">
        <v>30</v>
      </c>
      <c r="B121" s="14" t="s">
        <v>356</v>
      </c>
      <c r="C121" s="47" t="s">
        <v>357</v>
      </c>
      <c r="D121" s="67" t="s">
        <v>54</v>
      </c>
      <c r="E121" s="21">
        <v>491.4</v>
      </c>
      <c r="F121" s="30"/>
      <c r="G121" s="71"/>
      <c r="H121" s="72"/>
    </row>
    <row r="122" s="2" customFormat="1" ht="13.5" spans="1:8">
      <c r="A122" s="12">
        <v>31</v>
      </c>
      <c r="B122" s="14" t="s">
        <v>358</v>
      </c>
      <c r="C122" s="47" t="s">
        <v>359</v>
      </c>
      <c r="D122" s="67" t="s">
        <v>54</v>
      </c>
      <c r="E122" s="21">
        <v>567</v>
      </c>
      <c r="F122" s="32"/>
      <c r="G122" s="71"/>
      <c r="H122" s="72"/>
    </row>
    <row r="123" s="2" customFormat="1" ht="106" customHeight="1" spans="1:8">
      <c r="A123" s="12">
        <v>32</v>
      </c>
      <c r="B123" s="14" t="s">
        <v>360</v>
      </c>
      <c r="C123" s="14" t="s">
        <v>361</v>
      </c>
      <c r="D123" s="14" t="s">
        <v>12</v>
      </c>
      <c r="E123" s="21">
        <f>1036.870272-317</f>
        <v>719.870272</v>
      </c>
      <c r="F123" s="28" t="s">
        <v>362</v>
      </c>
      <c r="G123" s="25" t="s">
        <v>363</v>
      </c>
      <c r="H123" s="20"/>
    </row>
    <row r="124" s="2" customFormat="1" ht="38" customHeight="1" spans="1:8">
      <c r="A124" s="12">
        <v>33</v>
      </c>
      <c r="B124" s="14" t="s">
        <v>364</v>
      </c>
      <c r="C124" s="47" t="s">
        <v>365</v>
      </c>
      <c r="D124" s="67" t="s">
        <v>342</v>
      </c>
      <c r="E124" s="21">
        <v>23</v>
      </c>
      <c r="F124" s="17" t="s">
        <v>366</v>
      </c>
      <c r="G124" s="71"/>
      <c r="H124" s="20" t="s">
        <v>367</v>
      </c>
    </row>
    <row r="125" s="2" customFormat="1" ht="13.5" spans="1:8">
      <c r="A125" s="12">
        <v>34</v>
      </c>
      <c r="B125" s="14" t="s">
        <v>368</v>
      </c>
      <c r="C125" s="47" t="s">
        <v>369</v>
      </c>
      <c r="D125" s="14" t="s">
        <v>370</v>
      </c>
      <c r="E125" s="75">
        <v>1400</v>
      </c>
      <c r="F125" s="76" t="s">
        <v>371</v>
      </c>
      <c r="G125" s="71"/>
      <c r="H125" s="77"/>
    </row>
    <row r="126" s="2" customFormat="1" ht="13.5" spans="1:8">
      <c r="A126" s="12">
        <v>35</v>
      </c>
      <c r="B126" s="14" t="s">
        <v>372</v>
      </c>
      <c r="C126" s="47" t="s">
        <v>373</v>
      </c>
      <c r="D126" s="14" t="s">
        <v>370</v>
      </c>
      <c r="E126" s="75">
        <v>1500</v>
      </c>
      <c r="F126" s="76"/>
      <c r="G126" s="71"/>
      <c r="H126" s="77"/>
    </row>
    <row r="127" s="2" customFormat="1" ht="13.5" spans="1:8">
      <c r="A127" s="12">
        <v>36</v>
      </c>
      <c r="B127" s="14" t="s">
        <v>374</v>
      </c>
      <c r="C127" s="47" t="s">
        <v>375</v>
      </c>
      <c r="D127" s="14" t="s">
        <v>370</v>
      </c>
      <c r="E127" s="75">
        <v>2200</v>
      </c>
      <c r="F127" s="76"/>
      <c r="G127" s="71"/>
      <c r="H127" s="77"/>
    </row>
    <row r="128" s="2" customFormat="1" ht="13.5" spans="1:8">
      <c r="A128" s="12">
        <v>37</v>
      </c>
      <c r="B128" s="14" t="s">
        <v>376</v>
      </c>
      <c r="C128" s="47" t="s">
        <v>377</v>
      </c>
      <c r="D128" s="14" t="s">
        <v>370</v>
      </c>
      <c r="E128" s="75">
        <v>2500</v>
      </c>
      <c r="F128" s="76"/>
      <c r="G128" s="77"/>
      <c r="H128" s="77"/>
    </row>
    <row r="129" s="2" customFormat="1" ht="18.75" spans="1:8">
      <c r="A129" s="78" t="s">
        <v>378</v>
      </c>
      <c r="B129" s="78"/>
      <c r="C129" s="78"/>
      <c r="D129" s="78"/>
      <c r="E129" s="78"/>
      <c r="F129" s="78"/>
      <c r="G129" s="78"/>
      <c r="H129" s="78"/>
    </row>
    <row r="130" s="2" customFormat="1" ht="13.5" spans="1:8">
      <c r="A130" s="12" t="s">
        <v>379</v>
      </c>
      <c r="B130" s="24"/>
      <c r="C130" s="13" t="s">
        <v>380</v>
      </c>
      <c r="D130" s="14"/>
      <c r="E130" s="21"/>
      <c r="F130" s="32"/>
      <c r="G130" s="79"/>
      <c r="H130" s="80"/>
    </row>
    <row r="131" s="2" customFormat="1" ht="96" spans="1:8">
      <c r="A131" s="14">
        <v>1</v>
      </c>
      <c r="B131" s="24" t="s">
        <v>381</v>
      </c>
      <c r="C131" s="24" t="s">
        <v>382</v>
      </c>
      <c r="D131" s="14" t="s">
        <v>137</v>
      </c>
      <c r="E131" s="21">
        <v>25000</v>
      </c>
      <c r="F131" s="23" t="s">
        <v>383</v>
      </c>
      <c r="G131" s="79" t="s">
        <v>384</v>
      </c>
      <c r="H131" s="80"/>
    </row>
    <row r="132" s="2" customFormat="1" ht="96" spans="1:8">
      <c r="A132" s="14">
        <v>2</v>
      </c>
      <c r="B132" s="24" t="s">
        <v>385</v>
      </c>
      <c r="C132" s="24" t="s">
        <v>386</v>
      </c>
      <c r="D132" s="14" t="s">
        <v>137</v>
      </c>
      <c r="E132" s="21">
        <v>35000</v>
      </c>
      <c r="F132" s="23" t="s">
        <v>387</v>
      </c>
      <c r="G132" s="79" t="s">
        <v>384</v>
      </c>
      <c r="H132" s="80"/>
    </row>
    <row r="133" s="2" customFormat="1" ht="72" spans="1:8">
      <c r="A133" s="14">
        <v>3</v>
      </c>
      <c r="B133" s="24" t="s">
        <v>388</v>
      </c>
      <c r="C133" s="14" t="s">
        <v>389</v>
      </c>
      <c r="D133" s="14" t="s">
        <v>50</v>
      </c>
      <c r="E133" s="21">
        <v>800</v>
      </c>
      <c r="F133" s="23" t="s">
        <v>390</v>
      </c>
      <c r="G133" s="79" t="s">
        <v>391</v>
      </c>
      <c r="H133" s="80"/>
    </row>
    <row r="134" s="2" customFormat="1" ht="72" spans="1:8">
      <c r="A134" s="14">
        <v>4</v>
      </c>
      <c r="B134" s="24" t="s">
        <v>392</v>
      </c>
      <c r="C134" s="14" t="s">
        <v>393</v>
      </c>
      <c r="D134" s="14" t="s">
        <v>50</v>
      </c>
      <c r="E134" s="21">
        <v>1200</v>
      </c>
      <c r="F134" s="23" t="s">
        <v>390</v>
      </c>
      <c r="G134" s="79" t="s">
        <v>391</v>
      </c>
      <c r="H134" s="80"/>
    </row>
    <row r="135" s="2" customFormat="1" ht="13.5" spans="1:8">
      <c r="A135" s="14"/>
      <c r="B135" s="24"/>
      <c r="C135" s="81" t="s">
        <v>394</v>
      </c>
      <c r="D135" s="14"/>
      <c r="E135" s="21"/>
      <c r="F135" s="23"/>
      <c r="G135" s="79"/>
      <c r="H135" s="80"/>
    </row>
    <row r="136" s="2" customFormat="1" ht="27" customHeight="1" spans="1:8">
      <c r="A136" s="14">
        <v>5</v>
      </c>
      <c r="B136" s="24" t="s">
        <v>395</v>
      </c>
      <c r="C136" s="47" t="s">
        <v>394</v>
      </c>
      <c r="D136" s="14"/>
      <c r="E136" s="21"/>
      <c r="F136" s="21"/>
      <c r="G136" s="77"/>
      <c r="H136" s="80"/>
    </row>
    <row r="137" s="2" customFormat="1" ht="30" customHeight="1" spans="1:8">
      <c r="A137" s="14">
        <v>6</v>
      </c>
      <c r="B137" s="24" t="s">
        <v>396</v>
      </c>
      <c r="C137" s="14" t="s">
        <v>397</v>
      </c>
      <c r="D137" s="14" t="s">
        <v>398</v>
      </c>
      <c r="E137" s="21">
        <v>3240</v>
      </c>
      <c r="F137" s="21"/>
      <c r="G137" s="25" t="s">
        <v>399</v>
      </c>
      <c r="H137" s="20"/>
    </row>
    <row r="138" s="2" customFormat="1" ht="30" customHeight="1" spans="1:8">
      <c r="A138" s="14">
        <v>7</v>
      </c>
      <c r="B138" s="24" t="s">
        <v>400</v>
      </c>
      <c r="C138" s="14" t="s">
        <v>401</v>
      </c>
      <c r="D138" s="14" t="s">
        <v>398</v>
      </c>
      <c r="E138" s="21">
        <v>4320</v>
      </c>
      <c r="F138" s="21"/>
      <c r="G138" s="25" t="s">
        <v>399</v>
      </c>
      <c r="H138" s="20"/>
    </row>
    <row r="139" s="2" customFormat="1" ht="30" customHeight="1" spans="1:8">
      <c r="A139" s="14">
        <v>8</v>
      </c>
      <c r="B139" s="24" t="s">
        <v>402</v>
      </c>
      <c r="C139" s="14" t="s">
        <v>403</v>
      </c>
      <c r="D139" s="14" t="s">
        <v>398</v>
      </c>
      <c r="E139" s="21">
        <v>5400</v>
      </c>
      <c r="F139" s="21"/>
      <c r="G139" s="25" t="s">
        <v>399</v>
      </c>
      <c r="H139" s="20"/>
    </row>
    <row r="140" s="2" customFormat="1" ht="20" customHeight="1" spans="1:8">
      <c r="A140" s="14"/>
      <c r="B140" s="24"/>
      <c r="C140" s="12" t="s">
        <v>404</v>
      </c>
      <c r="D140" s="14"/>
      <c r="E140" s="21"/>
      <c r="F140" s="21"/>
      <c r="G140" s="25"/>
      <c r="H140" s="20"/>
    </row>
    <row r="141" s="2" customFormat="1" ht="53" customHeight="1" spans="1:8">
      <c r="A141" s="14">
        <v>9</v>
      </c>
      <c r="B141" s="24" t="s">
        <v>405</v>
      </c>
      <c r="C141" s="14" t="s">
        <v>406</v>
      </c>
      <c r="D141" s="14" t="s">
        <v>407</v>
      </c>
      <c r="E141" s="82">
        <v>502</v>
      </c>
      <c r="F141" s="75"/>
      <c r="G141" s="19" t="s">
        <v>408</v>
      </c>
      <c r="H141" s="27" t="s">
        <v>409</v>
      </c>
    </row>
    <row r="142" s="2" customFormat="1" ht="36" customHeight="1" spans="1:8">
      <c r="A142" s="14">
        <v>10</v>
      </c>
      <c r="B142" s="24" t="s">
        <v>410</v>
      </c>
      <c r="C142" s="14" t="s">
        <v>411</v>
      </c>
      <c r="D142" s="14" t="s">
        <v>407</v>
      </c>
      <c r="E142" s="82">
        <v>334</v>
      </c>
      <c r="F142" s="75"/>
      <c r="G142" s="19" t="s">
        <v>408</v>
      </c>
      <c r="H142" s="27" t="s">
        <v>412</v>
      </c>
    </row>
    <row r="143" s="5" customFormat="1" spans="1:8">
      <c r="A143" s="6"/>
      <c r="B143" s="6"/>
      <c r="C143" s="7"/>
      <c r="D143" s="7"/>
      <c r="E143" s="8"/>
      <c r="F143" s="8"/>
      <c r="G143" s="9"/>
      <c r="H143" s="9"/>
    </row>
    <row r="144" s="2" customFormat="1" ht="18.75" spans="1:8">
      <c r="A144" s="83" t="s">
        <v>413</v>
      </c>
      <c r="B144" s="83"/>
      <c r="C144" s="83"/>
      <c r="E144" s="34"/>
      <c r="F144" s="34"/>
      <c r="G144" s="84"/>
      <c r="H144" s="84"/>
    </row>
    <row r="145" s="2" customFormat="1" ht="18.75" spans="1:8">
      <c r="A145" s="83"/>
      <c r="B145" s="85"/>
      <c r="C145" s="85"/>
      <c r="E145" s="34"/>
      <c r="F145" s="34"/>
      <c r="G145" s="84"/>
      <c r="H145" s="84"/>
    </row>
    <row r="146" s="2" customFormat="1" ht="18.75" spans="1:8">
      <c r="A146" s="83" t="s">
        <v>414</v>
      </c>
      <c r="B146" s="83"/>
      <c r="C146" s="83"/>
      <c r="E146" s="34"/>
      <c r="F146" s="34"/>
      <c r="G146" s="84"/>
      <c r="H146" s="84"/>
    </row>
    <row r="147" s="2" customFormat="1" ht="18.75" spans="1:8">
      <c r="A147" s="83"/>
      <c r="B147" s="83"/>
      <c r="C147" s="83"/>
      <c r="E147" s="34"/>
      <c r="F147" s="34"/>
      <c r="G147" s="84"/>
      <c r="H147" s="84"/>
    </row>
    <row r="148" s="2" customFormat="1" ht="18.75" spans="1:8">
      <c r="A148" s="83" t="s">
        <v>415</v>
      </c>
      <c r="B148" s="83"/>
      <c r="C148" s="83"/>
      <c r="E148" s="34"/>
      <c r="F148" s="34"/>
      <c r="G148" s="84"/>
      <c r="H148" s="84"/>
    </row>
  </sheetData>
  <autoFilter xmlns:etc="http://www.wps.cn/officeDocument/2017/etCustomData" ref="A1:H148" etc:filterBottomFollowUsedRange="0">
    <extLst/>
  </autoFilter>
  <mergeCells count="33">
    <mergeCell ref="A1:H1"/>
    <mergeCell ref="A3:H3"/>
    <mergeCell ref="A16:H16"/>
    <mergeCell ref="A21:H21"/>
    <mergeCell ref="A41:H41"/>
    <mergeCell ref="A52:H52"/>
    <mergeCell ref="A84:H84"/>
    <mergeCell ref="A90:H90"/>
    <mergeCell ref="A129:H129"/>
    <mergeCell ref="A144:C144"/>
    <mergeCell ref="A146:C146"/>
    <mergeCell ref="A148:C148"/>
    <mergeCell ref="F9:F11"/>
    <mergeCell ref="F24:F29"/>
    <mergeCell ref="F30:F33"/>
    <mergeCell ref="F43:F46"/>
    <mergeCell ref="F47:F50"/>
    <mergeCell ref="F54:F76"/>
    <mergeCell ref="F80:F83"/>
    <mergeCell ref="F86:F89"/>
    <mergeCell ref="F94:F95"/>
    <mergeCell ref="F96:F101"/>
    <mergeCell ref="F102:F108"/>
    <mergeCell ref="F109:F111"/>
    <mergeCell ref="F113:F114"/>
    <mergeCell ref="F120:F122"/>
    <mergeCell ref="F125:F128"/>
    <mergeCell ref="G9:G11"/>
    <mergeCell ref="G24:G27"/>
    <mergeCell ref="G28:G29"/>
    <mergeCell ref="G54:G64"/>
    <mergeCell ref="G80:G83"/>
    <mergeCell ref="G109:G111"/>
  </mergeCells>
  <pageMargins left="0.511805555555556" right="0.166666666666667" top="0.275" bottom="0.314583333333333" header="0.275" footer="0.5"/>
  <pageSetup paperSize="9" scale="63" fitToHeight="0" orientation="landscape"/>
  <headerFooter/>
  <rowBreaks count="7" manualBreakCount="7">
    <brk id="8" max="7" man="1"/>
    <brk id="13" max="7" man="1"/>
    <brk id="20" max="7" man="1"/>
    <brk id="34" max="7" man="1"/>
    <brk id="42" max="7" man="1"/>
    <brk id="53" max="7" man="1"/>
    <brk id="101" max="7"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线路技改最高限价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lindiyang.sbd</dc:creator>
  <cp:lastModifiedBy>江泽宇</cp:lastModifiedBy>
  <dcterms:created xsi:type="dcterms:W3CDTF">2024-01-04T10:01:00Z</dcterms:created>
  <dcterms:modified xsi:type="dcterms:W3CDTF">2026-03-09T06:46:32Z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5AFDA17F3CDE48B8A691FC342C330314</vt:lpwstr>
  </property>
  <property fmtid="{D5CDD505-2E9C-101B-9397-08002B2CF9AE}" pid="3" name="KSOProductBuildVer">
    <vt:lpwstr>2052-12.1.0.25225</vt:lpwstr>
  </property>
  <property fmtid="{D5CDD505-2E9C-101B-9397-08002B2CF9AE}" pid="4" name="CalculationRule">
    <vt:i4>0</vt:i4>
  </property>
</Properties>
</file>