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1550" windowHeight="10080" firstSheet="1" activeTab="1"/>
  </bookViews>
  <sheets>
    <sheet name="物资分类与价值汇总" sheetId="2" state="hidden" r:id="rId1"/>
    <sheet name="2026年度运维物资清单" sheetId="1" r:id="rId2"/>
  </sheets>
  <definedNames>
    <definedName name="_xlnm._FilterDatabase" localSheetId="1" hidden="1">'2026年度运维物资清单'!$A$1:$N$102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<sst xmlns="http://schemas.openxmlformats.org/spreadsheetml/2006/main" count="175" uniqueCount="107">
  <si>
    <t>国贸公司</t>
  </si>
  <si>
    <t>物资总项</t>
  </si>
  <si>
    <t>总价值（元）</t>
  </si>
  <si>
    <t>出口管控项
老挝境内自购</t>
  </si>
  <si>
    <t>国贸公司采购</t>
  </si>
  <si>
    <t>其中采购预算</t>
  </si>
  <si>
    <t>通关物流</t>
  </si>
  <si>
    <t>合计</t>
  </si>
  <si>
    <t>备品备件</t>
  </si>
  <si>
    <t>工器具</t>
  </si>
  <si>
    <t>消耗性材料</t>
  </si>
  <si>
    <t>老挝南塔河1号水电站2026年运维物资采购清单</t>
  </si>
  <si>
    <t>序号</t>
  </si>
  <si>
    <t>类别</t>
  </si>
  <si>
    <t>采购物资名称</t>
  </si>
  <si>
    <t>用于主设备名称</t>
  </si>
  <si>
    <t>设备所属系统</t>
  </si>
  <si>
    <t>型号规格</t>
  </si>
  <si>
    <t>单位</t>
  </si>
  <si>
    <t>数量</t>
  </si>
  <si>
    <t>性质</t>
  </si>
  <si>
    <t>原设备厂家</t>
  </si>
  <si>
    <t>投标设备提供商/生产厂</t>
  </si>
  <si>
    <t>单价（元人民币）</t>
  </si>
  <si>
    <t>小计</t>
  </si>
  <si>
    <t>参考图片</t>
  </si>
  <si>
    <t>澄清问题</t>
  </si>
  <si>
    <t>电厂答复</t>
  </si>
  <si>
    <t>测温发讯连锁控制仪</t>
  </si>
  <si>
    <t>测温制动柜</t>
  </si>
  <si>
    <t>电气二次</t>
  </si>
  <si>
    <t>型号：TDSS5311A-20R/PT100-04
分度号：Pt100
测量范围：0-150℃精度：0.5％F.S工作电源：DC110
输出：3路开关量+4-20mA</t>
  </si>
  <si>
    <t>台</t>
  </si>
  <si>
    <t>专用</t>
  </si>
  <si>
    <t>POWER CONTROLS,INC</t>
  </si>
  <si>
    <t>该生产厂家无法联系到，请提供厂家联系方式</t>
  </si>
  <si>
    <t>请自行查询厂家联系方式</t>
  </si>
  <si>
    <t>PMAC625-N三相交流智能数显表</t>
  </si>
  <si>
    <t>400V系统</t>
  </si>
  <si>
    <t>电气仪表</t>
  </si>
  <si>
    <t>型号：PMAC625-N</t>
  </si>
  <si>
    <t>珠海派若科技股份有限公司</t>
  </si>
  <si>
    <t>产品生产厂家为珠海派诺科技股份有限公司，请确认，另请提供清晰的产品背面条形码图片需确认是否带扩展功能。</t>
  </si>
  <si>
    <t>弹簧管式压力表</t>
  </si>
  <si>
    <t>技术供水滤水器进、出口压力</t>
  </si>
  <si>
    <t>量程：0-2.5MP精度：2.5％</t>
  </si>
  <si>
    <t>块</t>
  </si>
  <si>
    <t>无锡市海天特种压力表厂</t>
  </si>
  <si>
    <t xml:space="preserve"> </t>
  </si>
  <si>
    <t>请确认材质是否要的碳钢的？请提供表盘直径以及螺纹接口尺寸和图片，另附图量程是0-1.6mpa与要求量程不一致，请确认以哪个为准？</t>
  </si>
  <si>
    <t>材质为不锈钢，量程0-2.5MPa，接口规格M14*1.5mm</t>
  </si>
  <si>
    <t>电接点压力表</t>
  </si>
  <si>
    <t>测温制动柜气系统</t>
  </si>
  <si>
    <t>型号：BLD 量程：0-1MPa 精度1.5％</t>
  </si>
  <si>
    <t>浙江涵普电力科技有限公司</t>
  </si>
  <si>
    <t>产品生产厂家为北京布莱迪仪器仪表有限公司，另该型号已停产升级为YXH-100.B0，精度变更为1.6%，其他参数一致，请确认。</t>
  </si>
  <si>
    <t>可用</t>
  </si>
  <si>
    <t>水管式沉降仪软管</t>
  </si>
  <si>
    <t>水库大坝</t>
  </si>
  <si>
    <t>大坝自动化系统</t>
  </si>
  <si>
    <t>8×5</t>
  </si>
  <si>
    <t>m</t>
  </si>
  <si>
    <t>适用北京基康</t>
  </si>
  <si>
    <t>产品实际品牌为亚德客，请确认。</t>
  </si>
  <si>
    <t>确认为亚德克</t>
  </si>
  <si>
    <t>日光灯管</t>
  </si>
  <si>
    <t>照明系统</t>
  </si>
  <si>
    <t>LED T8K2 6000K Ra80 1.2M 100-240V/50Hz 18W 190mA单端供电</t>
  </si>
  <si>
    <t>盏</t>
  </si>
  <si>
    <t>佛山照明</t>
  </si>
  <si>
    <t>附图为世纪亚明品牌，实际要佛山照明还是世纪亚明品牌？另佛山照明型号为T8，不带K2后缀，色温为6500K；世纪亚明型号已升级为T8K3，色温为6500K，请确认。</t>
  </si>
  <si>
    <t>以图片为准，确认为世纪亚明产品</t>
  </si>
  <si>
    <t>日光灯管座头
（配套）</t>
  </si>
  <si>
    <t>T8</t>
  </si>
  <si>
    <t>个</t>
  </si>
  <si>
    <t>佛山照明不单独出售零配件只出售整套单管支架，座头是通用的，建议改为非专用备件。</t>
  </si>
  <si>
    <t>可整套采购</t>
  </si>
  <si>
    <t>喉箍</t>
  </si>
  <si>
    <t>厂房油、气、水管路</t>
  </si>
  <si>
    <t>材质：不锈钢201，规格：13mm-19mm</t>
  </si>
  <si>
    <t>袋</t>
  </si>
  <si>
    <t>通用</t>
  </si>
  <si>
    <t>请确认一袋要多少个？</t>
  </si>
  <si>
    <t>材质：不锈钢201，规格：19mm-29mm</t>
  </si>
  <si>
    <t>材质：不锈钢201，规格：27mm-51mm</t>
  </si>
  <si>
    <t>材质：不锈钢201，规格：52-70mm</t>
  </si>
  <si>
    <t>聚四氟乙烯垫片</t>
  </si>
  <si>
    <t>￠6（6.4x8x12x2mm；内径*外径*厚度）</t>
  </si>
  <si>
    <t>6.4代表什么？请确认内径外径厚度是否为8x12x2mm？</t>
  </si>
  <si>
    <t>6.4为内径，12为外径，2为厚度</t>
  </si>
  <si>
    <t>￠8（8.4x10x14x2.7mm；内径*外径*厚度）</t>
  </si>
  <si>
    <t>8.4代表什么？请确认内径外径厚度是否为10x14x2.7mm？</t>
  </si>
  <si>
    <t>8.4为内径，14为外径，2.7为厚度</t>
  </si>
  <si>
    <t>￠10(10.4x12x16x2.7mm；内径*外径*厚度）</t>
  </si>
  <si>
    <t>10.4代表什么？请确认内径外径厚度是否为12x16x2.7mm？</t>
  </si>
  <si>
    <t>10.4为内径，16为外径，2.7为厚度</t>
  </si>
  <si>
    <t>￠12(12.4x14x18x2.7mm；内径*外径*厚度）</t>
  </si>
  <si>
    <t>12.4代表什么？请确认内径外径厚度是否为14x18x2.7mm？</t>
  </si>
  <si>
    <t>12.4为内径，18为外径，2.7为厚度</t>
  </si>
  <si>
    <t>RJ46网线三通头</t>
  </si>
  <si>
    <t>型号错误，实际型号为：RJ45，请确认</t>
  </si>
  <si>
    <t>确认为RJ45</t>
  </si>
  <si>
    <t>组合套装紫铜垫</t>
  </si>
  <si>
    <t>（5*9*1；6*10*1；6*12*1；8*12*1；8*14*1；8*14*1.5；9*14*1；10*14*1；10*16*1；12*16*1.5；12*18*1.5；13*18*1；14*18*1.5；14*20*1.5；14*20*2；16*20*1.5；16*22*1.5；18*22*1.5）内径*外径*厚度。单位：mm</t>
  </si>
  <si>
    <t>盒</t>
  </si>
  <si>
    <t>请确认每个规格数量各要多少？</t>
  </si>
  <si>
    <t>每个规格要10个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</si>
</sst>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 "/>
    <numFmt numFmtId="177" formatCode="#,##0.00_ "/>
    <numFmt numFmtId="178" formatCode="0.00_ "/>
  </numFmts>
  <fonts count="33">
    <font>
      <sz val="11"/>
      <color theme="1"/>
      <name val="宋体"/>
      <charset val="134"/>
      <scheme val="minor"/>
    </font>
    <font>
      <b/>
      <sz val="10"/>
      <color rgb="FFFF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6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9" fillId="0" borderId="0"/>
  </cellStyleXfs>
  <cellXfs count="4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8" fillId="0" borderId="1" xfId="49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11" fillId="0" borderId="1" xfId="49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49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0" fillId="0" borderId="2" xfId="0" applyFill="1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9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5" Type="http://schemas.openxmlformats.org/officeDocument/2006/relationships/image" Target="../media/image15.jpeg"/><Relationship Id="rId14" Type="http://schemas.openxmlformats.org/officeDocument/2006/relationships/image" Target="../media/image14.jpeg"/><Relationship Id="rId13" Type="http://schemas.openxmlformats.org/officeDocument/2006/relationships/image" Target="../media/image13.jpe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13</xdr:col>
      <xdr:colOff>69850</xdr:colOff>
      <xdr:row>2</xdr:row>
      <xdr:rowOff>133350</xdr:rowOff>
    </xdr:from>
    <xdr:to>
      <xdr:col>13</xdr:col>
      <xdr:colOff>1092200</xdr:colOff>
      <xdr:row>2</xdr:row>
      <xdr:rowOff>983615</xdr:rowOff>
    </xdr:to>
    <xdr:pic>
      <xdr:nvPicPr>
        <xdr:cNvPr id="15" name="图片 1" descr="ccc00b745d32d925c4c225a326e7f842"/>
        <xdr:cNvPicPr>
          <a:picLocks noChangeAspect="1"/>
        </xdr:cNvPicPr>
      </xdr:nvPicPr>
      <xdr:blipFill>
        <a:blip r:embed="rId1"/>
        <a:srcRect l="18514" t="20925" r="15342" b="12358"/>
        <a:stretch>
          <a:fillRect/>
        </a:stretch>
      </xdr:blipFill>
      <xdr:spPr>
        <a:xfrm>
          <a:off x="6663055" y="971550"/>
          <a:ext cx="1022350" cy="850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13</xdr:col>
      <xdr:colOff>1238250</xdr:colOff>
      <xdr:row>2</xdr:row>
      <xdr:rowOff>165100</xdr:rowOff>
    </xdr:from>
    <xdr:to>
      <xdr:col>13</xdr:col>
      <xdr:colOff>2184400</xdr:colOff>
      <xdr:row>2</xdr:row>
      <xdr:rowOff>951865</xdr:rowOff>
    </xdr:to>
    <xdr:pic>
      <xdr:nvPicPr>
        <xdr:cNvPr id="16" name="图片 2" descr="c8e303d4f73de8b6c47d7326ca7f3659"/>
        <xdr:cNvPicPr>
          <a:picLocks noChangeAspect="1"/>
        </xdr:cNvPicPr>
      </xdr:nvPicPr>
      <xdr:blipFill>
        <a:blip r:embed="rId2"/>
        <a:srcRect l="12358" t="14790" r="8857" b="24404"/>
        <a:stretch>
          <a:fillRect/>
        </a:stretch>
      </xdr:blipFill>
      <xdr:spPr>
        <a:xfrm>
          <a:off x="7831455" y="1003300"/>
          <a:ext cx="946150" cy="786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13</xdr:col>
      <xdr:colOff>2228850</xdr:colOff>
      <xdr:row>2</xdr:row>
      <xdr:rowOff>197485</xdr:rowOff>
    </xdr:from>
    <xdr:to>
      <xdr:col>14</xdr:col>
      <xdr:colOff>0</xdr:colOff>
      <xdr:row>2</xdr:row>
      <xdr:rowOff>921385</xdr:rowOff>
    </xdr:to>
    <xdr:pic>
      <xdr:nvPicPr>
        <xdr:cNvPr id="17" name="图片 3" descr="258b87e7fbced84d5cff9cfcf45e7bbc"/>
        <xdr:cNvPicPr>
          <a:picLocks noChangeAspect="1"/>
        </xdr:cNvPicPr>
      </xdr:nvPicPr>
      <xdr:blipFill>
        <a:blip r:embed="rId3"/>
        <a:srcRect l="7321" t="32550" r="7272" b="23146"/>
        <a:stretch>
          <a:fillRect/>
        </a:stretch>
      </xdr:blipFill>
      <xdr:spPr>
        <a:xfrm>
          <a:off x="8822055" y="1035685"/>
          <a:ext cx="887730" cy="723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13</xdr:col>
      <xdr:colOff>69850</xdr:colOff>
      <xdr:row>3</xdr:row>
      <xdr:rowOff>70485</xdr:rowOff>
    </xdr:from>
    <xdr:to>
      <xdr:col>13</xdr:col>
      <xdr:colOff>1104265</xdr:colOff>
      <xdr:row>3</xdr:row>
      <xdr:rowOff>953135</xdr:rowOff>
    </xdr:to>
    <xdr:pic>
      <xdr:nvPicPr>
        <xdr:cNvPr id="48" name="图片 3" descr="26272c877017097a740c4e0a74a9a60c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6663055" y="2153285"/>
          <a:ext cx="1034415" cy="882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13</xdr:col>
      <xdr:colOff>1206500</xdr:colOff>
      <xdr:row>3</xdr:row>
      <xdr:rowOff>101600</xdr:rowOff>
    </xdr:from>
    <xdr:to>
      <xdr:col>13</xdr:col>
      <xdr:colOff>2112010</xdr:colOff>
      <xdr:row>3</xdr:row>
      <xdr:rowOff>911860</xdr:rowOff>
    </xdr:to>
    <xdr:pic>
      <xdr:nvPicPr>
        <xdr:cNvPr id="49" name="图片 2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7799705" y="2184400"/>
          <a:ext cx="905510" cy="810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13</xdr:col>
      <xdr:colOff>2184400</xdr:colOff>
      <xdr:row>3</xdr:row>
      <xdr:rowOff>64135</xdr:rowOff>
    </xdr:from>
    <xdr:to>
      <xdr:col>14</xdr:col>
      <xdr:colOff>0</xdr:colOff>
      <xdr:row>3</xdr:row>
      <xdr:rowOff>920115</xdr:rowOff>
    </xdr:to>
    <xdr:pic>
      <xdr:nvPicPr>
        <xdr:cNvPr id="50" name="图片 4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8777605" y="2146935"/>
          <a:ext cx="932180" cy="855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13</xdr:col>
      <xdr:colOff>349885</xdr:colOff>
      <xdr:row>4</xdr:row>
      <xdr:rowOff>257175</xdr:rowOff>
    </xdr:from>
    <xdr:to>
      <xdr:col>13</xdr:col>
      <xdr:colOff>1296035</xdr:colOff>
      <xdr:row>4</xdr:row>
      <xdr:rowOff>1143635</xdr:rowOff>
    </xdr:to>
    <xdr:pic>
      <xdr:nvPicPr>
        <xdr:cNvPr id="55" name="图片 6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6943090" y="3775075"/>
          <a:ext cx="946150" cy="8864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13</xdr:col>
      <xdr:colOff>95885</xdr:colOff>
      <xdr:row>5</xdr:row>
      <xdr:rowOff>89535</xdr:rowOff>
    </xdr:from>
    <xdr:to>
      <xdr:col>13</xdr:col>
      <xdr:colOff>1097280</xdr:colOff>
      <xdr:row>5</xdr:row>
      <xdr:rowOff>926465</xdr:rowOff>
    </xdr:to>
    <xdr:pic>
      <xdr:nvPicPr>
        <xdr:cNvPr id="59" name="图片 35" descr="da631fc075d6c717f504a7b2df1f5cee"/>
        <xdr:cNvPicPr>
          <a:picLocks noChangeAspect="1"/>
        </xdr:cNvPicPr>
      </xdr:nvPicPr>
      <xdr:blipFill>
        <a:blip r:embed="rId8"/>
        <a:srcRect l="8455" t="8333" r="10069" b="3571"/>
        <a:stretch>
          <a:fillRect/>
        </a:stretch>
      </xdr:blipFill>
      <xdr:spPr>
        <a:xfrm>
          <a:off x="6689090" y="5017135"/>
          <a:ext cx="1001395" cy="836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13</xdr:col>
      <xdr:colOff>1263650</xdr:colOff>
      <xdr:row>5</xdr:row>
      <xdr:rowOff>107950</xdr:rowOff>
    </xdr:from>
    <xdr:to>
      <xdr:col>13</xdr:col>
      <xdr:colOff>2218690</xdr:colOff>
      <xdr:row>5</xdr:row>
      <xdr:rowOff>920115</xdr:rowOff>
    </xdr:to>
    <xdr:pic>
      <xdr:nvPicPr>
        <xdr:cNvPr id="60" name="图片 36" descr="6e861b5788a4f111eef981535e40cbae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7856855" y="5035550"/>
          <a:ext cx="955040" cy="8121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13</xdr:col>
      <xdr:colOff>1234440</xdr:colOff>
      <xdr:row>7</xdr:row>
      <xdr:rowOff>168275</xdr:rowOff>
    </xdr:from>
    <xdr:to>
      <xdr:col>13</xdr:col>
      <xdr:colOff>2796540</xdr:colOff>
      <xdr:row>7</xdr:row>
      <xdr:rowOff>876300</xdr:rowOff>
    </xdr:to>
    <xdr:pic>
      <xdr:nvPicPr>
        <xdr:cNvPr id="77" name="图片 7" descr="e689a7af3a85b4e2b32b01f354d6418c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7827645" y="7686675"/>
          <a:ext cx="1562100" cy="708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13</xdr:col>
      <xdr:colOff>219075</xdr:colOff>
      <xdr:row>8</xdr:row>
      <xdr:rowOff>140335</xdr:rowOff>
    </xdr:from>
    <xdr:to>
      <xdr:col>13</xdr:col>
      <xdr:colOff>1718945</xdr:colOff>
      <xdr:row>8</xdr:row>
      <xdr:rowOff>833755</xdr:rowOff>
    </xdr:to>
    <xdr:pic>
      <xdr:nvPicPr>
        <xdr:cNvPr id="78" name="图片 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6812280" y="9106535"/>
          <a:ext cx="1499870" cy="693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13</xdr:col>
      <xdr:colOff>366712</xdr:colOff>
      <xdr:row>6</xdr:row>
      <xdr:rowOff>421322</xdr:rowOff>
    </xdr:from>
    <xdr:to>
      <xdr:col>14</xdr:col>
      <xdr:colOff>6667</xdr:colOff>
      <xdr:row>6</xdr:row>
      <xdr:rowOff>1011872</xdr:rowOff>
    </xdr:to>
    <xdr:pic>
      <xdr:nvPicPr>
        <xdr:cNvPr id="43" name="图片 42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 rot="16200000">
          <a:off x="8042275" y="5433695"/>
          <a:ext cx="590550" cy="27565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34290</xdr:colOff>
      <xdr:row>3</xdr:row>
      <xdr:rowOff>10160</xdr:rowOff>
    </xdr:from>
    <xdr:to>
      <xdr:col>15</xdr:col>
      <xdr:colOff>1104265</xdr:colOff>
      <xdr:row>3</xdr:row>
      <xdr:rowOff>1428750</xdr:rowOff>
    </xdr:to>
    <xdr:pic>
      <xdr:nvPicPr>
        <xdr:cNvPr id="2" name="ID_4A12AACB9B46434B977879FEEEC1071A" descr="d921ec369374231de002d394cbfba07f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12336780" y="2092960"/>
          <a:ext cx="1069975" cy="1418590"/>
        </a:xfrm>
        <a:prstGeom prst="rect">
          <a:avLst/>
        </a:prstGeom>
      </xdr:spPr>
    </xdr:pic>
    <xdr:clientData/>
  </xdr:twoCellAnchor>
  <xdr:twoCellAnchor editAs="oneCell">
    <xdr:from>
      <xdr:col>16</xdr:col>
      <xdr:colOff>129540</xdr:colOff>
      <xdr:row>3</xdr:row>
      <xdr:rowOff>80010</xdr:rowOff>
    </xdr:from>
    <xdr:to>
      <xdr:col>16</xdr:col>
      <xdr:colOff>1502410</xdr:colOff>
      <xdr:row>3</xdr:row>
      <xdr:rowOff>1330325</xdr:rowOff>
    </xdr:to>
    <xdr:pic>
      <xdr:nvPicPr>
        <xdr:cNvPr id="3" name="ID_FBD28937AC944A62A5483C5203BA110C" descr="c98a4e41811a8838c7b78ef6e2488022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13708380" y="2162810"/>
          <a:ext cx="1372870" cy="1250315"/>
        </a:xfrm>
        <a:prstGeom prst="rect">
          <a:avLst/>
        </a:prstGeom>
      </xdr:spPr>
    </xdr:pic>
    <xdr:clientData/>
  </xdr:twoCellAnchor>
  <xdr:twoCellAnchor editAs="oneCell">
    <xdr:from>
      <xdr:col>16</xdr:col>
      <xdr:colOff>64770</xdr:colOff>
      <xdr:row>4</xdr:row>
      <xdr:rowOff>67945</xdr:rowOff>
    </xdr:from>
    <xdr:to>
      <xdr:col>16</xdr:col>
      <xdr:colOff>1326515</xdr:colOff>
      <xdr:row>4</xdr:row>
      <xdr:rowOff>1305560</xdr:rowOff>
    </xdr:to>
    <xdr:pic>
      <xdr:nvPicPr>
        <xdr:cNvPr id="4" name="图片 3" descr="a94a3e30089fa481040cc5af0a89f36f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13643610" y="3585845"/>
          <a:ext cx="1261745" cy="12376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J11"/>
  <sheetViews>
    <sheetView workbookViewId="0">
      <selection activeCell="G18" sqref="G18"/>
    </sheetView>
  </sheetViews>
  <sheetFormatPr defaultColWidth="8.71818181818182" defaultRowHeight="20" customHeight="1"/>
  <cols>
    <col min="2" max="2" width="11.8181818181818" customWidth="1"/>
    <col min="3" max="3" width="14" customWidth="1"/>
    <col min="4" max="4" width="14.1818181818182" style="31" customWidth="1"/>
    <col min="5" max="5" width="12.5363636363636" customWidth="1"/>
    <col min="6" max="6" width="11.4727272727273" customWidth="1"/>
    <col min="7" max="7" width="14.4636363636364" customWidth="1"/>
    <col min="8" max="8" width="12.8181818181818"/>
    <col min="9" max="9" width="12.9090909090909"/>
    <col min="10" max="10" width="10.5363636363636" customWidth="1"/>
  </cols>
  <sheetData>
    <row r="1" customHeight="1" spans="7:8">
      <c r="G1" s="31" t="s">
        <v>0</v>
      </c>
      <c r="H1" s="31"/>
    </row>
    <row r="2" customHeight="1" spans="2:9">
      <c r="B2" s="32"/>
      <c r="C2" s="33" t="s">
        <v>1</v>
      </c>
      <c r="D2" s="33" t="s">
        <v>2</v>
      </c>
      <c r="E2" s="34" t="s">
        <v>3</v>
      </c>
      <c r="F2" s="35" t="s">
        <v>4</v>
      </c>
      <c r="G2" s="33" t="s">
        <v>5</v>
      </c>
      <c r="H2" s="33" t="s">
        <v>6</v>
      </c>
      <c r="I2" s="33" t="s">
        <v>7</v>
      </c>
    </row>
    <row r="3" customHeight="1" spans="2:10">
      <c r="B3" s="32" t="s">
        <v>8</v>
      </c>
      <c r="C3" s="33">
        <f>COUNTIF('2026年度运维物资清单'!B:B,'2026年度运维物资清单'!#REF!)</f>
        <v>0</v>
      </c>
      <c r="D3" s="36" t="e">
        <f ca="1">SUMIF('2026年度运维物资清单'!B3:H19,'2026年度运维物资清单'!#REF!,'2026年度运维物资清单'!#REF!)</f>
        <v>#REF!</v>
      </c>
      <c r="E3" s="37" t="e">
        <f>SUMIFS('2026年度运维物资清单'!#REF!,'2026年度运维物资清单'!B:B,'2026年度运维物资清单'!#REF!,'2026年度运维物资清单'!#REF!,'2026年度运维物资清单'!#REF!)</f>
        <v>#REF!</v>
      </c>
      <c r="F3" s="33" t="e">
        <f>SUMIFS('2026年度运维物资清单'!#REF!,'2026年度运维物资清单'!B:B,'2026年度运维物资清单'!#REF!,'2026年度运维物资清单'!#REF!,'2026年度运维物资清单'!#REF!)</f>
        <v>#REF!</v>
      </c>
      <c r="G3" s="36" t="e">
        <f>SUMIFS('2026年度运维物资清单'!#REF!,'2026年度运维物资清单'!B:B,'2026年度运维物资清单'!#REF!,'2026年度运维物资清单'!#REF!,'2026年度运维物资清单'!#REF!)</f>
        <v>#REF!</v>
      </c>
      <c r="H3" s="36" t="e">
        <f>SUMIFS('2026年度运维物资清单'!#REF!,'2026年度运维物资清单'!B:B,'2026年度运维物资清单'!#REF!,'2026年度运维物资清单'!#REF!,'2026年度运维物资清单'!#REF!)</f>
        <v>#REF!</v>
      </c>
      <c r="I3" s="36" t="e">
        <f>SUM(G3:H3)</f>
        <v>#REF!</v>
      </c>
      <c r="J3" s="40"/>
    </row>
    <row r="4" customHeight="1" spans="2:10">
      <c r="B4" s="32" t="s">
        <v>9</v>
      </c>
      <c r="C4" s="33">
        <f>COUNTIF('2026年度运维物资清单'!B:B,'2026年度运维物资清单'!#REF!)</f>
        <v>0</v>
      </c>
      <c r="D4" s="36" t="e">
        <f ca="1">SUMIF('2026年度运维物资清单'!B3:H19,'2026年度运维物资清单'!#REF!,'2026年度运维物资清单'!#REF!)</f>
        <v>#REF!</v>
      </c>
      <c r="E4" s="33">
        <v>0</v>
      </c>
      <c r="F4" s="38" t="e">
        <f>SUMIFS('2026年度运维物资清单'!#REF!,'2026年度运维物资清单'!#REF!,'2026年度运维物资清单'!#REF!,'2026年度运维物资清单'!B:B,'2026年度运维物资清单'!#REF!)</f>
        <v>#REF!</v>
      </c>
      <c r="G4" s="36" t="e">
        <f>SUMIFS('2026年度运维物资清单'!#REF!,'2026年度运维物资清单'!B:B,'2026年度运维物资清单'!#REF!,'2026年度运维物资清单'!#REF!,'2026年度运维物资清单'!#REF!)</f>
        <v>#REF!</v>
      </c>
      <c r="H4" s="36" t="e">
        <f>SUMIFS('2026年度运维物资清单'!#REF!,'2026年度运维物资清单'!B:B,'2026年度运维物资清单'!#REF!,'2026年度运维物资清单'!#REF!,'2026年度运维物资清单'!#REF!)</f>
        <v>#REF!</v>
      </c>
      <c r="I4" s="36" t="e">
        <f>SUM(G4:H4)</f>
        <v>#REF!</v>
      </c>
      <c r="J4" s="40"/>
    </row>
    <row r="5" customHeight="1" spans="2:10">
      <c r="B5" s="32" t="s">
        <v>10</v>
      </c>
      <c r="C5" s="33">
        <f>COUNTIF('2026年度运维物资清单'!B:B,'2026年度运维物资清单'!#REF!)</f>
        <v>0</v>
      </c>
      <c r="D5" s="36" t="e">
        <f ca="1">SUMIF('2026年度运维物资清单'!B3:H19,'2026年度运维物资清单'!#REF!,'2026年度运维物资清单'!#REF!)</f>
        <v>#REF!</v>
      </c>
      <c r="E5" s="33" t="e">
        <f>SUMIFS('2026年度运维物资清单'!#REF!,'2026年度运维物资清单'!#REF!,'2026年度运维物资清单'!#REF!,'2026年度运维物资清单'!B:B,'2026年度运维物资清单'!#REF!)</f>
        <v>#REF!</v>
      </c>
      <c r="F5" s="33" t="e">
        <f>SUMIFS('2026年度运维物资清单'!#REF!,'2026年度运维物资清单'!#REF!,'2026年度运维物资清单'!#REF!,'2026年度运维物资清单'!B:B,'2026年度运维物资清单'!#REF!)</f>
        <v>#REF!</v>
      </c>
      <c r="G5" s="36" t="e">
        <f>SUMIFS('2026年度运维物资清单'!#REF!,'2026年度运维物资清单'!B:B,'2026年度运维物资清单'!#REF!,'2026年度运维物资清单'!#REF!,'2026年度运维物资清单'!#REF!)</f>
        <v>#REF!</v>
      </c>
      <c r="H5" s="36" t="e">
        <f>SUMIFS('2026年度运维物资清单'!#REF!,'2026年度运维物资清单'!B:B,'2026年度运维物资清单'!#REF!,'2026年度运维物资清单'!#REF!,'2026年度运维物资清单'!#REF!)</f>
        <v>#REF!</v>
      </c>
      <c r="I5" s="36" t="e">
        <f>SUM(G5:H5)</f>
        <v>#REF!</v>
      </c>
      <c r="J5" s="40"/>
    </row>
    <row r="6" customHeight="1" spans="2:10">
      <c r="B6" s="32" t="s">
        <v>7</v>
      </c>
      <c r="C6" s="33">
        <f t="shared" ref="C6:H6" si="0">SUM(C3:C5)</f>
        <v>0</v>
      </c>
      <c r="D6" s="36" t="e">
        <f ca="1" t="shared" si="0"/>
        <v>#REF!</v>
      </c>
      <c r="E6" s="33" t="e">
        <f t="shared" si="0"/>
        <v>#REF!</v>
      </c>
      <c r="F6" s="39" t="e">
        <f t="shared" si="0"/>
        <v>#REF!</v>
      </c>
      <c r="G6" s="33" t="e">
        <f t="shared" si="0"/>
        <v>#REF!</v>
      </c>
      <c r="H6" s="38" t="e">
        <f t="shared" si="0"/>
        <v>#REF!</v>
      </c>
      <c r="I6" s="38" t="e">
        <f>SUM(G6:H6)</f>
        <v>#REF!</v>
      </c>
      <c r="J6" s="40"/>
    </row>
    <row r="7" customHeight="1" spans="4:6">
      <c r="D7" s="40"/>
      <c r="E7" s="40"/>
      <c r="F7" s="40"/>
    </row>
    <row r="8" customHeight="1" spans="4:4">
      <c r="D8"/>
    </row>
    <row r="11" customHeight="1" spans="5:8">
      <c r="E11" s="41">
        <v>148155.59</v>
      </c>
      <c r="G11">
        <v>123250.908</v>
      </c>
      <c r="H11">
        <v>24904.68</v>
      </c>
    </row>
  </sheetData>
  <mergeCells count="1">
    <mergeCell ref="G1:H1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02"/>
  <sheetViews>
    <sheetView tabSelected="1" zoomScale="90" zoomScaleNormal="90" workbookViewId="0">
      <pane xSplit="10" ySplit="2" topLeftCell="N3" activePane="bottomRight" state="frozen"/>
      <selection/>
      <selection pane="topRight"/>
      <selection pane="bottomLeft"/>
      <selection pane="bottomRight" activeCell="P8" sqref="P8"/>
    </sheetView>
  </sheetViews>
  <sheetFormatPr defaultColWidth="8.71818181818182" defaultRowHeight="80" customHeight="1"/>
  <cols>
    <col min="1" max="1" width="3.88181818181818" style="2" customWidth="1"/>
    <col min="2" max="2" width="6" style="1" customWidth="1"/>
    <col min="3" max="3" width="12.5" style="1" customWidth="1"/>
    <col min="4" max="4" width="13.1818181818182" style="1" customWidth="1"/>
    <col min="5" max="5" width="7.88181818181818" style="1" customWidth="1"/>
    <col min="6" max="6" width="19.3727272727273" style="3" customWidth="1"/>
    <col min="7" max="7" width="5.88181818181818" style="1" customWidth="1"/>
    <col min="8" max="8" width="4.88181818181818" style="1" customWidth="1"/>
    <col min="9" max="9" width="7.52727272727273" style="2" customWidth="1"/>
    <col min="10" max="10" width="13.2818181818182" style="1" customWidth="1"/>
    <col min="11" max="13" width="13.2818181818182" style="1" hidden="1" customWidth="1"/>
    <col min="14" max="14" width="44.6181818181818" style="1" customWidth="1"/>
    <col min="15" max="15" width="37.1181818181818" style="4" customWidth="1"/>
    <col min="16" max="16" width="18.2727272727273" style="5" customWidth="1"/>
    <col min="17" max="17" width="24.9363636363636" style="1" customWidth="1"/>
    <col min="18" max="18" width="26.1272727272727" style="1"/>
    <col min="19" max="19" width="27.4363636363636" style="1"/>
    <col min="20" max="16384" width="8.71818181818182" style="1"/>
  </cols>
  <sheetData>
    <row r="1" ht="36" customHeight="1" spans="1:14">
      <c r="A1" s="6" t="s">
        <v>11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ht="30" customHeight="1" spans="1:16">
      <c r="A2" s="7" t="s">
        <v>12</v>
      </c>
      <c r="B2" s="7" t="s">
        <v>13</v>
      </c>
      <c r="C2" s="7" t="s">
        <v>14</v>
      </c>
      <c r="D2" s="7" t="s">
        <v>15</v>
      </c>
      <c r="E2" s="7" t="s">
        <v>16</v>
      </c>
      <c r="F2" s="7" t="s">
        <v>17</v>
      </c>
      <c r="G2" s="7" t="s">
        <v>18</v>
      </c>
      <c r="H2" s="7" t="s">
        <v>19</v>
      </c>
      <c r="I2" s="22" t="s">
        <v>20</v>
      </c>
      <c r="J2" s="7" t="s">
        <v>21</v>
      </c>
      <c r="K2" s="7" t="s">
        <v>22</v>
      </c>
      <c r="L2" s="7" t="s">
        <v>23</v>
      </c>
      <c r="M2" s="7" t="s">
        <v>24</v>
      </c>
      <c r="N2" s="23" t="s">
        <v>25</v>
      </c>
      <c r="O2" s="24" t="s">
        <v>26</v>
      </c>
      <c r="P2" s="25" t="s">
        <v>27</v>
      </c>
    </row>
    <row r="3" ht="98" customHeight="1" spans="1:16">
      <c r="A3" s="8">
        <v>4</v>
      </c>
      <c r="B3" s="9" t="s">
        <v>8</v>
      </c>
      <c r="C3" s="10" t="s">
        <v>28</v>
      </c>
      <c r="D3" s="10" t="s">
        <v>29</v>
      </c>
      <c r="E3" s="9" t="s">
        <v>30</v>
      </c>
      <c r="F3" s="11" t="s">
        <v>31</v>
      </c>
      <c r="G3" s="10" t="s">
        <v>32</v>
      </c>
      <c r="H3" s="10">
        <v>5</v>
      </c>
      <c r="I3" s="26" t="s">
        <v>33</v>
      </c>
      <c r="J3" s="10" t="s">
        <v>34</v>
      </c>
      <c r="K3" s="10"/>
      <c r="L3" s="10"/>
      <c r="M3" s="10"/>
      <c r="N3" s="27"/>
      <c r="O3" s="24" t="s">
        <v>35</v>
      </c>
      <c r="P3" s="28" t="s">
        <v>36</v>
      </c>
    </row>
    <row r="4" ht="113" customHeight="1" spans="1:16">
      <c r="A4" s="8">
        <v>9</v>
      </c>
      <c r="B4" s="9" t="s">
        <v>8</v>
      </c>
      <c r="C4" s="10" t="s">
        <v>37</v>
      </c>
      <c r="D4" s="10" t="s">
        <v>38</v>
      </c>
      <c r="E4" s="9" t="s">
        <v>39</v>
      </c>
      <c r="F4" s="12" t="s">
        <v>40</v>
      </c>
      <c r="G4" s="10" t="s">
        <v>32</v>
      </c>
      <c r="H4" s="10">
        <v>3</v>
      </c>
      <c r="I4" s="26" t="s">
        <v>33</v>
      </c>
      <c r="J4" s="10" t="s">
        <v>41</v>
      </c>
      <c r="K4" s="10"/>
      <c r="L4" s="10"/>
      <c r="M4" s="10"/>
      <c r="N4" s="27"/>
      <c r="O4" s="24" t="s">
        <v>42</v>
      </c>
      <c r="P4" s="29"/>
    </row>
    <row r="5" ht="111" customHeight="1" spans="1:16">
      <c r="A5" s="8">
        <v>12</v>
      </c>
      <c r="B5" s="9" t="s">
        <v>8</v>
      </c>
      <c r="C5" s="10" t="s">
        <v>43</v>
      </c>
      <c r="D5" s="10" t="s">
        <v>44</v>
      </c>
      <c r="E5" s="9" t="s">
        <v>39</v>
      </c>
      <c r="F5" s="10" t="s">
        <v>45</v>
      </c>
      <c r="G5" s="10" t="s">
        <v>46</v>
      </c>
      <c r="H5" s="10">
        <v>3</v>
      </c>
      <c r="I5" s="26" t="s">
        <v>33</v>
      </c>
      <c r="J5" s="10" t="s">
        <v>47</v>
      </c>
      <c r="K5" s="10"/>
      <c r="L5" s="10"/>
      <c r="M5" s="10"/>
      <c r="N5" s="27" t="s">
        <v>48</v>
      </c>
      <c r="O5" s="24" t="s">
        <v>49</v>
      </c>
      <c r="P5" s="28" t="s">
        <v>50</v>
      </c>
    </row>
    <row r="6" ht="92" customHeight="1" spans="1:16">
      <c r="A6" s="8">
        <v>13</v>
      </c>
      <c r="B6" s="9" t="s">
        <v>8</v>
      </c>
      <c r="C6" s="10" t="s">
        <v>51</v>
      </c>
      <c r="D6" s="10" t="s">
        <v>52</v>
      </c>
      <c r="E6" s="13" t="s">
        <v>39</v>
      </c>
      <c r="F6" s="12" t="s">
        <v>53</v>
      </c>
      <c r="G6" s="10" t="s">
        <v>46</v>
      </c>
      <c r="H6" s="10">
        <v>3</v>
      </c>
      <c r="I6" s="26" t="s">
        <v>33</v>
      </c>
      <c r="J6" s="10" t="s">
        <v>54</v>
      </c>
      <c r="K6" s="10"/>
      <c r="L6" s="10"/>
      <c r="M6" s="10"/>
      <c r="N6" s="27"/>
      <c r="O6" s="24" t="s">
        <v>55</v>
      </c>
      <c r="P6" s="29" t="s">
        <v>56</v>
      </c>
    </row>
    <row r="7" ht="112" customHeight="1" spans="1:16">
      <c r="A7" s="8">
        <v>15</v>
      </c>
      <c r="B7" s="9" t="s">
        <v>8</v>
      </c>
      <c r="C7" s="14" t="s">
        <v>57</v>
      </c>
      <c r="D7" s="9" t="s">
        <v>58</v>
      </c>
      <c r="E7" s="9" t="s">
        <v>59</v>
      </c>
      <c r="F7" s="15" t="s">
        <v>60</v>
      </c>
      <c r="G7" s="16" t="s">
        <v>61</v>
      </c>
      <c r="H7" s="16">
        <v>100</v>
      </c>
      <c r="I7" s="26" t="s">
        <v>33</v>
      </c>
      <c r="J7" s="9" t="s">
        <v>62</v>
      </c>
      <c r="K7" s="9"/>
      <c r="L7" s="9"/>
      <c r="M7" s="9"/>
      <c r="N7" s="27"/>
      <c r="O7" s="24" t="s">
        <v>63</v>
      </c>
      <c r="P7" s="29" t="s">
        <v>64</v>
      </c>
    </row>
    <row r="8" ht="114" customHeight="1" spans="1:16">
      <c r="A8" s="8">
        <v>21</v>
      </c>
      <c r="B8" s="9" t="s">
        <v>8</v>
      </c>
      <c r="C8" s="9" t="s">
        <v>65</v>
      </c>
      <c r="D8" s="9" t="s">
        <v>66</v>
      </c>
      <c r="E8" s="9" t="s">
        <v>66</v>
      </c>
      <c r="F8" s="15" t="s">
        <v>67</v>
      </c>
      <c r="G8" s="9" t="s">
        <v>68</v>
      </c>
      <c r="H8" s="9">
        <v>200</v>
      </c>
      <c r="I8" s="26" t="s">
        <v>33</v>
      </c>
      <c r="J8" s="9" t="s">
        <v>69</v>
      </c>
      <c r="K8" s="9"/>
      <c r="L8" s="9"/>
      <c r="M8" s="9"/>
      <c r="N8" s="27"/>
      <c r="O8" s="24" t="s">
        <v>70</v>
      </c>
      <c r="P8" s="28" t="s">
        <v>71</v>
      </c>
    </row>
    <row r="9" customHeight="1" spans="1:16">
      <c r="A9" s="8">
        <v>22</v>
      </c>
      <c r="B9" s="9" t="s">
        <v>8</v>
      </c>
      <c r="C9" s="9" t="s">
        <v>72</v>
      </c>
      <c r="D9" s="9" t="s">
        <v>66</v>
      </c>
      <c r="E9" s="9" t="s">
        <v>66</v>
      </c>
      <c r="F9" s="9" t="s">
        <v>73</v>
      </c>
      <c r="G9" s="9" t="s">
        <v>74</v>
      </c>
      <c r="H9" s="9">
        <v>50</v>
      </c>
      <c r="I9" s="26" t="s">
        <v>33</v>
      </c>
      <c r="J9" s="9" t="s">
        <v>69</v>
      </c>
      <c r="K9" s="9"/>
      <c r="L9" s="9"/>
      <c r="M9" s="9"/>
      <c r="N9" s="27"/>
      <c r="O9" s="24" t="s">
        <v>75</v>
      </c>
      <c r="P9" s="29" t="s">
        <v>76</v>
      </c>
    </row>
    <row r="10" ht="45" customHeight="1" spans="1:16">
      <c r="A10" s="8">
        <v>50</v>
      </c>
      <c r="B10" s="9" t="s">
        <v>10</v>
      </c>
      <c r="C10" s="17" t="s">
        <v>77</v>
      </c>
      <c r="D10" s="9" t="s">
        <v>78</v>
      </c>
      <c r="E10" s="18"/>
      <c r="F10" s="15" t="s">
        <v>79</v>
      </c>
      <c r="G10" s="17" t="s">
        <v>80</v>
      </c>
      <c r="H10" s="17">
        <v>1</v>
      </c>
      <c r="I10" s="26" t="s">
        <v>81</v>
      </c>
      <c r="J10" s="9"/>
      <c r="K10" s="9"/>
      <c r="L10" s="9"/>
      <c r="M10" s="9"/>
      <c r="N10" s="27"/>
      <c r="O10" s="24" t="s">
        <v>82</v>
      </c>
      <c r="P10" s="29">
        <v>100</v>
      </c>
    </row>
    <row r="11" ht="45" customHeight="1" spans="1:16">
      <c r="A11" s="8">
        <v>51</v>
      </c>
      <c r="B11" s="9" t="s">
        <v>10</v>
      </c>
      <c r="C11" s="17" t="s">
        <v>77</v>
      </c>
      <c r="D11" s="9" t="s">
        <v>78</v>
      </c>
      <c r="E11" s="18"/>
      <c r="F11" s="15" t="s">
        <v>83</v>
      </c>
      <c r="G11" s="17" t="s">
        <v>80</v>
      </c>
      <c r="H11" s="17">
        <v>1</v>
      </c>
      <c r="I11" s="26" t="s">
        <v>81</v>
      </c>
      <c r="J11" s="9"/>
      <c r="K11" s="9"/>
      <c r="L11" s="9"/>
      <c r="M11" s="9"/>
      <c r="N11" s="27"/>
      <c r="O11" s="24" t="s">
        <v>82</v>
      </c>
      <c r="P11" s="29">
        <v>100</v>
      </c>
    </row>
    <row r="12" ht="45" customHeight="1" spans="1:16">
      <c r="A12" s="8">
        <v>52</v>
      </c>
      <c r="B12" s="9" t="s">
        <v>10</v>
      </c>
      <c r="C12" s="17" t="s">
        <v>77</v>
      </c>
      <c r="D12" s="9" t="s">
        <v>78</v>
      </c>
      <c r="E12" s="18"/>
      <c r="F12" s="15" t="s">
        <v>84</v>
      </c>
      <c r="G12" s="17" t="s">
        <v>80</v>
      </c>
      <c r="H12" s="17">
        <v>1</v>
      </c>
      <c r="I12" s="26" t="s">
        <v>81</v>
      </c>
      <c r="J12" s="9"/>
      <c r="K12" s="9"/>
      <c r="L12" s="9"/>
      <c r="M12" s="9"/>
      <c r="N12" s="27"/>
      <c r="O12" s="24" t="s">
        <v>82</v>
      </c>
      <c r="P12" s="29">
        <v>100</v>
      </c>
    </row>
    <row r="13" ht="45" customHeight="1" spans="1:16">
      <c r="A13" s="8">
        <v>53</v>
      </c>
      <c r="B13" s="9" t="s">
        <v>10</v>
      </c>
      <c r="C13" s="17" t="s">
        <v>77</v>
      </c>
      <c r="D13" s="9" t="s">
        <v>78</v>
      </c>
      <c r="E13" s="18"/>
      <c r="F13" s="15" t="s">
        <v>85</v>
      </c>
      <c r="G13" s="17" t="s">
        <v>80</v>
      </c>
      <c r="H13" s="17">
        <v>1</v>
      </c>
      <c r="I13" s="26" t="s">
        <v>81</v>
      </c>
      <c r="J13" s="9"/>
      <c r="K13" s="9"/>
      <c r="L13" s="9"/>
      <c r="M13" s="9"/>
      <c r="N13" s="27"/>
      <c r="O13" s="24" t="s">
        <v>82</v>
      </c>
      <c r="P13" s="29">
        <v>100</v>
      </c>
    </row>
    <row r="14" ht="61" customHeight="1" spans="1:16">
      <c r="A14" s="8">
        <v>70</v>
      </c>
      <c r="B14" s="9" t="s">
        <v>10</v>
      </c>
      <c r="C14" s="9" t="s">
        <v>86</v>
      </c>
      <c r="D14" s="9" t="s">
        <v>81</v>
      </c>
      <c r="E14" s="18"/>
      <c r="F14" s="15" t="s">
        <v>87</v>
      </c>
      <c r="G14" s="9" t="s">
        <v>74</v>
      </c>
      <c r="H14" s="9">
        <v>20</v>
      </c>
      <c r="I14" s="26" t="s">
        <v>81</v>
      </c>
      <c r="J14" s="13"/>
      <c r="K14" s="13"/>
      <c r="L14" s="13"/>
      <c r="M14" s="13"/>
      <c r="N14" s="27"/>
      <c r="O14" s="24" t="s">
        <v>88</v>
      </c>
      <c r="P14" s="28" t="s">
        <v>89</v>
      </c>
    </row>
    <row r="15" ht="61" customHeight="1" spans="1:16">
      <c r="A15" s="8">
        <v>71</v>
      </c>
      <c r="B15" s="9" t="s">
        <v>10</v>
      </c>
      <c r="C15" s="9" t="s">
        <v>86</v>
      </c>
      <c r="D15" s="9" t="s">
        <v>81</v>
      </c>
      <c r="E15" s="18"/>
      <c r="F15" s="15" t="s">
        <v>90</v>
      </c>
      <c r="G15" s="9" t="s">
        <v>74</v>
      </c>
      <c r="H15" s="9">
        <v>20</v>
      </c>
      <c r="I15" s="26" t="s">
        <v>81</v>
      </c>
      <c r="J15" s="13"/>
      <c r="K15" s="13"/>
      <c r="L15" s="13"/>
      <c r="M15" s="13"/>
      <c r="N15" s="27"/>
      <c r="O15" s="24" t="s">
        <v>91</v>
      </c>
      <c r="P15" s="28" t="s">
        <v>92</v>
      </c>
    </row>
    <row r="16" ht="61" customHeight="1" spans="1:16">
      <c r="A16" s="8">
        <v>72</v>
      </c>
      <c r="B16" s="9" t="s">
        <v>10</v>
      </c>
      <c r="C16" s="9" t="s">
        <v>86</v>
      </c>
      <c r="D16" s="9" t="s">
        <v>81</v>
      </c>
      <c r="E16" s="18"/>
      <c r="F16" s="15" t="s">
        <v>93</v>
      </c>
      <c r="G16" s="9" t="s">
        <v>74</v>
      </c>
      <c r="H16" s="9">
        <v>20</v>
      </c>
      <c r="I16" s="26" t="s">
        <v>81</v>
      </c>
      <c r="J16" s="13"/>
      <c r="K16" s="13"/>
      <c r="L16" s="13"/>
      <c r="M16" s="13"/>
      <c r="N16" s="27"/>
      <c r="O16" s="24" t="s">
        <v>94</v>
      </c>
      <c r="P16" s="28" t="s">
        <v>95</v>
      </c>
    </row>
    <row r="17" ht="61" customHeight="1" spans="1:16">
      <c r="A17" s="8">
        <v>73</v>
      </c>
      <c r="B17" s="9" t="s">
        <v>10</v>
      </c>
      <c r="C17" s="9" t="s">
        <v>86</v>
      </c>
      <c r="D17" s="9" t="s">
        <v>81</v>
      </c>
      <c r="E17" s="18"/>
      <c r="F17" s="15" t="s">
        <v>96</v>
      </c>
      <c r="G17" s="9" t="s">
        <v>74</v>
      </c>
      <c r="H17" s="9">
        <v>20</v>
      </c>
      <c r="I17" s="26" t="s">
        <v>81</v>
      </c>
      <c r="J17" s="13"/>
      <c r="K17" s="13"/>
      <c r="L17" s="13"/>
      <c r="M17" s="13"/>
      <c r="N17" s="27"/>
      <c r="O17" s="24" t="s">
        <v>97</v>
      </c>
      <c r="P17" s="28" t="s">
        <v>98</v>
      </c>
    </row>
    <row r="18" ht="50" customHeight="1" spans="1:16">
      <c r="A18" s="8">
        <v>77</v>
      </c>
      <c r="B18" s="9" t="s">
        <v>10</v>
      </c>
      <c r="C18" s="9" t="s">
        <v>99</v>
      </c>
      <c r="D18" s="9" t="s">
        <v>81</v>
      </c>
      <c r="E18" s="18"/>
      <c r="F18" s="12" t="s">
        <v>99</v>
      </c>
      <c r="G18" s="9" t="s">
        <v>74</v>
      </c>
      <c r="H18" s="9">
        <v>10</v>
      </c>
      <c r="I18" s="26" t="s">
        <v>81</v>
      </c>
      <c r="J18" s="9"/>
      <c r="K18" s="9"/>
      <c r="L18" s="9"/>
      <c r="M18" s="9"/>
      <c r="N18" s="27"/>
      <c r="O18" s="24" t="s">
        <v>100</v>
      </c>
      <c r="P18" s="29" t="s">
        <v>101</v>
      </c>
    </row>
    <row r="19" s="1" customFormat="1" ht="146" customHeight="1" spans="1:16">
      <c r="A19" s="8">
        <v>84</v>
      </c>
      <c r="B19" s="9" t="s">
        <v>10</v>
      </c>
      <c r="C19" s="9" t="s">
        <v>102</v>
      </c>
      <c r="D19" s="9" t="s">
        <v>81</v>
      </c>
      <c r="E19" s="18"/>
      <c r="F19" s="19" t="s">
        <v>103</v>
      </c>
      <c r="G19" s="20" t="s">
        <v>104</v>
      </c>
      <c r="H19" s="21">
        <v>1</v>
      </c>
      <c r="I19" s="26" t="s">
        <v>81</v>
      </c>
      <c r="J19" s="30"/>
      <c r="K19" s="30"/>
      <c r="L19" s="30"/>
      <c r="M19" s="30"/>
      <c r="N19" s="27"/>
      <c r="O19" s="24" t="s">
        <v>105</v>
      </c>
      <c r="P19" s="29" t="s">
        <v>106</v>
      </c>
    </row>
    <row r="20" ht="20" customHeight="1"/>
    <row r="21" ht="20" customHeight="1"/>
    <row r="22" ht="20" customHeight="1"/>
    <row r="23" ht="20" customHeight="1"/>
    <row r="24" ht="20" customHeight="1"/>
    <row r="25" ht="20" customHeight="1"/>
    <row r="26" ht="20" customHeight="1"/>
    <row r="27" ht="20" customHeight="1"/>
    <row r="28" ht="20" customHeight="1" spans="3:6">
      <c r="C28" s="3"/>
      <c r="F28" s="2"/>
    </row>
    <row r="29" ht="20" customHeight="1"/>
    <row r="30" ht="20" customHeight="1"/>
    <row r="31" ht="20" customHeight="1"/>
    <row r="32" ht="20" customHeight="1"/>
    <row r="33" ht="20" customHeight="1"/>
    <row r="34" ht="20" customHeight="1"/>
    <row r="35" ht="20" customHeight="1"/>
    <row r="36" ht="20" customHeight="1"/>
    <row r="37" ht="20" customHeight="1"/>
    <row r="38" ht="20" customHeight="1"/>
    <row r="39" ht="20" customHeight="1"/>
    <row r="40" ht="20" customHeight="1"/>
    <row r="41" ht="20" customHeight="1"/>
    <row r="42" ht="20" customHeight="1"/>
    <row r="43" ht="20" customHeight="1"/>
    <row r="44" ht="20" customHeight="1"/>
    <row r="45" ht="20" customHeight="1"/>
    <row r="46" ht="20" customHeight="1"/>
    <row r="47" ht="20" customHeight="1"/>
    <row r="48" ht="20" customHeight="1"/>
    <row r="49" ht="20" customHeight="1"/>
    <row r="50" ht="20" customHeight="1"/>
    <row r="51" ht="20" customHeight="1"/>
    <row r="52" ht="20" customHeight="1"/>
    <row r="53" ht="20" customHeight="1"/>
    <row r="54" ht="20" customHeight="1"/>
    <row r="55" ht="20" customHeight="1"/>
    <row r="56" ht="20" customHeight="1"/>
    <row r="57" ht="20" customHeight="1"/>
    <row r="58" ht="20" customHeight="1"/>
    <row r="59" ht="20" customHeight="1"/>
    <row r="60" ht="20" customHeight="1"/>
    <row r="61" ht="20" customHeight="1"/>
    <row r="62" ht="20" customHeight="1"/>
    <row r="63" ht="20" customHeight="1"/>
    <row r="64" ht="20" customHeight="1"/>
    <row r="65" ht="20" customHeight="1"/>
    <row r="66" ht="20" customHeight="1"/>
    <row r="67" ht="20" customHeight="1"/>
    <row r="68" ht="20" customHeight="1"/>
    <row r="69" ht="20" customHeight="1"/>
    <row r="70" ht="20" customHeight="1"/>
    <row r="71" ht="20" customHeight="1"/>
    <row r="72" ht="20" customHeight="1"/>
    <row r="73" ht="20" customHeight="1"/>
    <row r="74" ht="20" customHeight="1"/>
    <row r="75" ht="20" customHeight="1"/>
    <row r="76" ht="20" customHeight="1"/>
    <row r="77" ht="20" customHeight="1"/>
    <row r="78" ht="20" customHeight="1"/>
    <row r="79" ht="20" customHeight="1"/>
    <row r="80" ht="20" customHeight="1"/>
    <row r="81" ht="20" customHeight="1"/>
    <row r="82" ht="20" customHeight="1"/>
    <row r="83" ht="20" customHeight="1"/>
    <row r="84" ht="20" customHeight="1"/>
    <row r="85" ht="20" customHeight="1"/>
    <row r="86" ht="20" customHeight="1"/>
    <row r="87" ht="20" customHeight="1"/>
    <row r="88" ht="20" customHeight="1"/>
    <row r="89" ht="20" customHeight="1"/>
    <row r="90" ht="20" customHeight="1"/>
    <row r="91" ht="20" customHeight="1"/>
    <row r="92" ht="20" customHeight="1"/>
    <row r="93" ht="20" customHeight="1"/>
    <row r="94" ht="20" customHeight="1"/>
    <row r="95" ht="20" customHeight="1"/>
    <row r="96" ht="20" customHeight="1"/>
    <row r="97" ht="20" customHeight="1"/>
    <row r="98" ht="20" customHeight="1"/>
    <row r="99" ht="20" customHeight="1"/>
    <row r="100" ht="20" customHeight="1"/>
    <row r="101" ht="20" customHeight="1"/>
    <row r="102" ht="20" customHeight="1"/>
  </sheetData>
  <mergeCells count="1">
    <mergeCell ref="A1:N1"/>
  </mergeCells>
  <pageMargins left="0.751388888888889" right="0.751388888888889" top="1" bottom="1" header="0.5" footer="0.5"/>
  <pageSetup paperSize="9" scale="51" fitToHeight="0" orientation="landscape" horizontalDpi="600"/>
  <headerFooter>
    <oddFooter>&amp;L编制：&amp;C审核：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物资分类与价值汇总</vt:lpstr>
      <vt:lpstr>2026年度运维物资清单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shen</cp:lastModifiedBy>
  <dcterms:created xsi:type="dcterms:W3CDTF">2025-05-27T03:11:00Z</dcterms:created>
  <dcterms:modified xsi:type="dcterms:W3CDTF">2025-09-17T09:44:53Z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D85D1BDFFCB74B028C26147B2EC59841_13</vt:lpwstr>
  </property>
  <property fmtid="{D5CDD505-2E9C-101B-9397-08002B2CF9AE}" pid="3" name="KSOProductBuildVer">
    <vt:lpwstr>2052-12.1.0.22529</vt:lpwstr>
  </property>
  <property fmtid="{D5CDD505-2E9C-101B-9397-08002B2CF9AE}" pid="4" name="KSOReadingLayout">
    <vt:bool>true</vt:bool>
  </property>
</Properties>
</file>