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报价表（总）" sheetId="11" r:id="rId1"/>
    <sheet name="2026年管理人员体检固定项目（A）" sheetId="2" r:id="rId2"/>
    <sheet name="2026年管理人员（男）自选体检项目（B）" sheetId="6" r:id="rId3"/>
    <sheet name="2026年管理人员（女）自选体检项目（C）" sheetId="7" r:id="rId4"/>
    <sheet name="2026年40岁以下普通员工体检固定项目（D）" sheetId="3" r:id="rId5"/>
    <sheet name="2026年40岁以上（含40岁）普通员工体检固定项目（E）" sheetId="4" r:id="rId6"/>
    <sheet name="普通员工自选套餐（F）" sheetId="5" r:id="rId7"/>
    <sheet name="Sheet1" sheetId="8" state="hidden" r:id="rId8"/>
  </sheets>
  <definedNames>
    <definedName name="_xlnm._FilterDatabase" localSheetId="2" hidden="1">'2026年管理人员（男）自选体检项目（B）'!$A$2:$I$23</definedName>
    <definedName name="_xlnm._FilterDatabase" localSheetId="3" hidden="1">'2026年管理人员（女）自选体检项目（C）'!$A$2:$I$28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<sst xmlns="http://schemas.openxmlformats.org/spreadsheetml/2006/main" count="550" uniqueCount="213">
  <si>
    <t>广州新致力能源科技有限公司2026年员工体检项目 · 投标单位报价信息表</t>
  </si>
  <si>
    <t>投标单位名称（全称并加盖公章）</t>
  </si>
  <si>
    <t>体检地址</t>
  </si>
  <si>
    <t>联系人</t>
  </si>
  <si>
    <t>联系电话</t>
  </si>
  <si>
    <t>联系地址</t>
  </si>
  <si>
    <t>报价日期</t>
  </si>
  <si>
    <t>管理人员体检报价明细</t>
  </si>
  <si>
    <t>序号</t>
  </si>
  <si>
    <t>项目名称</t>
  </si>
  <si>
    <t>单价（元）</t>
  </si>
  <si>
    <t>预估数量（人）</t>
  </si>
  <si>
    <t>总价（元）</t>
  </si>
  <si>
    <t>备注</t>
  </si>
  <si>
    <t>一、管理人员体检固定项目（A）</t>
  </si>
  <si>
    <t>管理人员体检固定项目</t>
  </si>
  <si>
    <t>二、管理人员自选体检项目（B、C）</t>
  </si>
  <si>
    <t>自选项目 1：动态心电图</t>
  </si>
  <si>
    <t>自选项目 2：抗核抗体14项（抗Sm、抗SSA、抗SSB、抗Jo-1、抗ds-DNA、抗u1-RNP、抗PCNA抗体、抗ScL-70抗体、抗PM-Sc1抗体、抗Ro-52抗体、抗线粒体抗体M2型、抗核糖体蛋白、抗组蛋白抗体、抗着丝点B抗体、抗核小体）</t>
  </si>
  <si>
    <t>自选项目 3：麻醉电子胃镜+结肠镜检查</t>
  </si>
  <si>
    <t>自选项目 4：（限女性）双侧乳腺摄影</t>
  </si>
  <si>
    <t>自选项目 5：（限女性）人乳头瘤病毒(HPV)基因分型(分子诊断中心)</t>
  </si>
  <si>
    <t>自选项目 6：睡眠呼吸监测</t>
  </si>
  <si>
    <t>自选项目 7：冠状动脉CT平扫+增强+冠状动脉CTA</t>
  </si>
  <si>
    <t>管理人员体检总费用</t>
  </si>
  <si>
    <t>自动计算</t>
  </si>
  <si>
    <t>普通员工体检报价明细</t>
  </si>
  <si>
    <t>一、普通员工体检固定项目（D、E）</t>
  </si>
  <si>
    <t>40岁以下普通员工体检固定项目（D）</t>
  </si>
  <si>
    <t>40岁以上（含40岁）普通员工体检固定项目（E）</t>
  </si>
  <si>
    <t>二、普通员工自选套餐（F）</t>
  </si>
  <si>
    <t>【套餐2】2026年肿瘤风险筛查套餐</t>
  </si>
  <si>
    <t>【套餐3】2026年代谢疾病套餐</t>
  </si>
  <si>
    <t>【套餐4】2026年风湿免疫套餐</t>
  </si>
  <si>
    <t>【套餐5】2026年体检综合评估套餐</t>
  </si>
  <si>
    <t>普通员工体检总费用</t>
  </si>
  <si>
    <t>报价汇总表</t>
  </si>
  <si>
    <t>费用项目</t>
  </si>
  <si>
    <t>报价金额（元）</t>
  </si>
  <si>
    <t>投标总报价</t>
  </si>
  <si>
    <t>合计</t>
  </si>
  <si>
    <t>投标总报价（人民币大写）</t>
  </si>
  <si>
    <t>（请投标单位用中文大写填写）</t>
  </si>
  <si>
    <t>备注：
1.报价项目参考《2026年新致力公司体检项目表及清单》。
2.报价方式：总价报价。
3.供应商需要填写报价表（总）及相关子表（A-F）信息并加盖供应商公章，及提供相关资质证明（如事业单位法人证书或营业执照、法人身份证、医疗机构执业许可证、综合评审相关支撑材料）扫描成PDF文件上传到采购系统。</t>
  </si>
  <si>
    <t>2026年管理人员体检固定项目</t>
  </si>
  <si>
    <t>管理人员体检项目</t>
  </si>
  <si>
    <t>医院系统项目名称</t>
  </si>
  <si>
    <t>项目价格限价
（元）</t>
  </si>
  <si>
    <t>报价（元）</t>
  </si>
  <si>
    <t>健康体检</t>
  </si>
  <si>
    <t>一般健康体检费</t>
  </si>
  <si>
    <t>/</t>
  </si>
  <si>
    <t>一般检查（腰臀）</t>
  </si>
  <si>
    <t>身高体重血压（腰臀）</t>
  </si>
  <si>
    <t>内科检查（集体）</t>
  </si>
  <si>
    <t>内科检查</t>
  </si>
  <si>
    <t>外科(供电)</t>
  </si>
  <si>
    <t>外科（供电局）</t>
  </si>
  <si>
    <t>耳鼻喉科(含听力)</t>
  </si>
  <si>
    <t>眼科（视力+裂隙灯+眼底）</t>
  </si>
  <si>
    <t>普通视力检查+眼底检查-直接眼底镜法+裂隙灯检查</t>
  </si>
  <si>
    <t>测眼压</t>
  </si>
  <si>
    <t>胸部CT平扫(低剂量)</t>
  </si>
  <si>
    <t>心电图(12导)</t>
  </si>
  <si>
    <t>常规十二导联心电图</t>
  </si>
  <si>
    <t>腹部彩超检查（含肝、胆、胰、脾）</t>
  </si>
  <si>
    <t>男性泌尿系统彩超检查（含双肾、输尿管、膀胱、前列腺）</t>
  </si>
  <si>
    <t>女性泌尿系统彩超检查（含双肾、输尿管、膀胱）</t>
  </si>
  <si>
    <t>甲状腺彩超检查(含颈部淋巴结)</t>
  </si>
  <si>
    <t>双侧颈动脉彩超检查</t>
  </si>
  <si>
    <t>妇科彩超检查（含子宫、附件及周围组织）</t>
  </si>
  <si>
    <t>乳腺彩超检查(含腋窝淋巴结）</t>
  </si>
  <si>
    <t>心脏彩色多普勒超声检查（常规）</t>
  </si>
  <si>
    <t>体检血细胞分析</t>
  </si>
  <si>
    <t>血细胞分析（五分类）</t>
  </si>
  <si>
    <t>D-二聚体</t>
  </si>
  <si>
    <t>超敏C反应蛋白</t>
  </si>
  <si>
    <t>肝功七项：丙氨酸氨基酸转移酶（ALT）天门冬氨酸氨基转移酶（AST）转氨酶比值（AST/ALT）总蛋白（TP）白蛋白（ALB）球蛋白（GLB）白/球比值（A/G）总胆红素（TBIL）直接胆红素（DBIL）间接胆红素（IBIL）</t>
  </si>
  <si>
    <t>体检肝功七项</t>
  </si>
  <si>
    <t>肾功四项：尿素（BUN/UREA）肌酐（CR）尿酸（UA）胱抑素C</t>
  </si>
  <si>
    <t>尿素</t>
  </si>
  <si>
    <t>肌酐</t>
  </si>
  <si>
    <t>尿酸</t>
  </si>
  <si>
    <t>胱抑素C</t>
  </si>
  <si>
    <t>血脂项目：总胆固醇（CHO） 甘油三酯（TRI） 高密度脂蛋白（HDL） 低密度脂蛋白（LDL）脂蛋白(a)</t>
  </si>
  <si>
    <t>体检血脂四项、脂蛋白a</t>
  </si>
  <si>
    <t>葡萄糖(需抽静脉血_0小时)</t>
  </si>
  <si>
    <t>离子六项：钾(K)、钠(Na)、氯（CL）、总钙(Ca)、无机磷（P）、镁(Mg)</t>
  </si>
  <si>
    <t>钾、钠、氯、钙、磷、镁</t>
  </si>
  <si>
    <t>心肌酶谱：乳酸脱氢酶测定（LDH）；血清α羟基丁酸脱氢酶测定（HBD）；血清肌酸激酶测定（CK）；血清肌酸激酶－MB同工酶活性测定（CKMB）</t>
  </si>
  <si>
    <t>体检心功</t>
  </si>
  <si>
    <t>α-羟基丁酸脱氢酶</t>
  </si>
  <si>
    <t>同型半胱氨酸</t>
  </si>
  <si>
    <t>高敏肌钙蛋白T</t>
  </si>
  <si>
    <t>游离甲功五项（游离三碘甲状腺原氨酸FT3、游离甲状腺素FT4、促甲状腺素TSH、甲状腺过氧化酶抗体TPOAb、甲状腺球蛋白抗体TG）</t>
  </si>
  <si>
    <t>游离甲功五项【内分泌实验室】</t>
  </si>
  <si>
    <t>肿瘤系列：糖类抗原CA153、糖类抗原CA125、糖类抗原CA19-9、癌胚抗原测定(CEA定量）、甲胎蛋白测定(AFP定量)、细胞角蛋白19片段、糖类抗原CA724、神经元特异性烯醇化酶、鳞状上皮细胞癌抗原</t>
  </si>
  <si>
    <t>肿瘤系列</t>
  </si>
  <si>
    <t>前列腺抗原三项（总前列腺特异性抗原（TPSA）、游离前列腺特异性抗原（PSA）、TPSA和PSA的比值）</t>
  </si>
  <si>
    <t>前列腺抗原三项</t>
  </si>
  <si>
    <t>骨二项：血清骨型碱性磷酸质量测定、25羟维生素D测定</t>
  </si>
  <si>
    <t>骨二项【儿科血液室】</t>
  </si>
  <si>
    <t>EB病毒衣壳抗原IgA抗体(VCA-IgA)</t>
  </si>
  <si>
    <t>糖基化血红蛋白</t>
  </si>
  <si>
    <t>糖基化血红蛋白【内分泌实验室】</t>
  </si>
  <si>
    <t>尿液有形成分分析</t>
  </si>
  <si>
    <t>尿检-干化学检测</t>
  </si>
  <si>
    <t>尿微量白蛋白肌酐比值</t>
  </si>
  <si>
    <t>妇科检查</t>
  </si>
  <si>
    <t>盆腔检查</t>
  </si>
  <si>
    <t>液基细胞学检查(TCT)</t>
  </si>
  <si>
    <t>宫颈液基细胞学检查</t>
  </si>
  <si>
    <t>阴道分泌物形态学检查</t>
  </si>
  <si>
    <t>13碳呼气试验</t>
  </si>
  <si>
    <t>13碳呼气试验（北院）【消化内科实验室】</t>
  </si>
  <si>
    <t>抽血材料费</t>
  </si>
  <si>
    <t>合计（元）</t>
  </si>
  <si>
    <t xml:space="preserve"> </t>
  </si>
  <si>
    <t>肿瘤系列：糖类抗原(CA153)、定量癌抗原(CA125)、糖链(CA19-9)、癌胚抗原(CEA)、定量甲胎蛋白(AFP)、定量细胞角蛋白19片段、糖链抗原724、神经元特异性烯醇化酶、鳞状上皮细胞癌抗原。</t>
  </si>
  <si>
    <t>2026年管理人员（男）自选体检项目</t>
  </si>
  <si>
    <t>备选项目</t>
  </si>
  <si>
    <t>降钙素</t>
  </si>
  <si>
    <t xml:space="preserve">建议甲状腺结节病史选择 </t>
  </si>
  <si>
    <t>脂联素</t>
  </si>
  <si>
    <t>脂联素【内分泌实验室】</t>
  </si>
  <si>
    <t>胃泌素释放肽前体(pro-GRP)</t>
  </si>
  <si>
    <t>胃泌素释放肽前体（pro-GRP）</t>
  </si>
  <si>
    <t>异常凝血酶原（PIVKA-Ⅱ）</t>
  </si>
  <si>
    <t>异常凝血酶原（PIVKA-Ⅱ）（检验科）</t>
  </si>
  <si>
    <t>甲状旁腺素</t>
  </si>
  <si>
    <t>甲状旁腺素【内分泌实验室】</t>
  </si>
  <si>
    <t>风湿四项</t>
  </si>
  <si>
    <t>免疫八项（免疫球蛋白IgA、免疫球蛋白IgG、免疫球蛋白IgM、总IgE、补体C3、补体C4、 k链(kapp)、入链(lamb)）</t>
  </si>
  <si>
    <t>免疫八项</t>
  </si>
  <si>
    <t>抗核抗体14项（抗Sm、抗SSA、抗SSB、抗Jo-1、抗ds-DNA、抗u1-RNP、抗PCNA抗体、抗ScL-70抗体、抗PM-Sc1抗体、抗Ro-52抗体、抗线粒体抗体M2型、抗核糖体蛋白、抗组蛋白抗体、抗着丝点B抗体、抗核小体）</t>
  </si>
  <si>
    <t>抗核抗体14项【肾病实验室】</t>
  </si>
  <si>
    <t>睡眠呼吸监测</t>
  </si>
  <si>
    <t>睡眠呼吸监测过筛试验</t>
  </si>
  <si>
    <t>粪便miR-92a检测</t>
  </si>
  <si>
    <t>冠状动脉CT平扫+增强+冠状动脉CTA</t>
  </si>
  <si>
    <t>心脏CT平扫（冠脉钙化评估）+增强+冠状动脉血管成像</t>
  </si>
  <si>
    <t>适用于肾功能（肌酐）正常人群；已含造影剂费用，会有波动；发票类别显示：西药费</t>
  </si>
  <si>
    <t>头颅MR平扫+MRA(1.5T)</t>
  </si>
  <si>
    <t>颅脑MR平扫+MRA</t>
  </si>
  <si>
    <t>麻醉电子胃镜+结肠镜检查</t>
  </si>
  <si>
    <t>麻醉电子胃镜检查（门诊用）+结肠镜检查</t>
  </si>
  <si>
    <t>含静脉全麻；发票类别显示：手术费，不含泻药、麻醉药、病理费及挂号费</t>
  </si>
  <si>
    <t>电子胃镜检查（门诊/住院）</t>
  </si>
  <si>
    <t>麻醉结肠镜检查</t>
  </si>
  <si>
    <t>麻醉结肠镜检查（门诊用）</t>
  </si>
  <si>
    <t>动态血压</t>
  </si>
  <si>
    <t>动态血压监测（ABPM）</t>
  </si>
  <si>
    <t>需提前一周预约</t>
  </si>
  <si>
    <t>动态心电图</t>
  </si>
  <si>
    <t>动态心电图(Holter)</t>
  </si>
  <si>
    <t>颅内多普勒TCD</t>
  </si>
  <si>
    <t>TCD（经颅多普勒血流图）</t>
  </si>
  <si>
    <t>核磁共振平扫（单部位）</t>
  </si>
  <si>
    <t>MR平扫</t>
  </si>
  <si>
    <t>一个部位平扫，需提前一周预约</t>
  </si>
  <si>
    <t>CT平扫（按部位计费）</t>
  </si>
  <si>
    <t>CT平扫</t>
  </si>
  <si>
    <t>不含三维重建，不含增强费用及造影剂费用</t>
  </si>
  <si>
    <t>2026年管理人员（女）自选体检项目</t>
  </si>
  <si>
    <t>（限女性）性激素六项：泌乳素、促卵泡刺激素、促黄体生成素、睾酮、雌二醇、孕酮</t>
  </si>
  <si>
    <t>性激素六项(北院)【生殖内分泌专科实验室】</t>
  </si>
  <si>
    <t>（限女性）人附睾蛋白4</t>
  </si>
  <si>
    <t>人附睾蛋白4</t>
  </si>
  <si>
    <r>
      <rPr>
        <sz val="12"/>
        <rFont val="宋体"/>
        <charset val="134"/>
      </rPr>
      <t>适用于肾功能（肌酐）正常人群；已含造影剂费用，会有波动；</t>
    </r>
    <r>
      <rPr>
        <u/>
        <sz val="12"/>
        <rFont val="宋体"/>
        <charset val="134"/>
      </rPr>
      <t>发票类别显示：西药费</t>
    </r>
  </si>
  <si>
    <r>
      <rPr>
        <sz val="12"/>
        <rFont val="宋体"/>
        <charset val="134"/>
      </rPr>
      <t>含静脉全麻；</t>
    </r>
    <r>
      <rPr>
        <u/>
        <sz val="12"/>
        <rFont val="宋体"/>
        <charset val="134"/>
      </rPr>
      <t>发票类别显示：手术费，不含泻药、麻醉药、病理费及挂号费</t>
    </r>
  </si>
  <si>
    <t>麻醉电子胃镜检查</t>
  </si>
  <si>
    <t>（限女性）双侧乳腺摄影</t>
  </si>
  <si>
    <t>双侧乳腺摄影</t>
  </si>
  <si>
    <t>云胶片</t>
  </si>
  <si>
    <t>（限女性）人乳头瘤病毒(HPV)基因分型(分子诊断中心)</t>
  </si>
  <si>
    <t>HPV基因及分型检测(荧光PCR法)</t>
  </si>
  <si>
    <t>合计（元）：</t>
  </si>
  <si>
    <t>2026年40岁以下员工体检固定项目</t>
  </si>
  <si>
    <t>40岁以下员工体检项目</t>
  </si>
  <si>
    <t>眼科(视力+外眼)</t>
  </si>
  <si>
    <t>普通视力检查</t>
  </si>
  <si>
    <t>耳鼻喉检查</t>
  </si>
  <si>
    <t>胸部CT</t>
  </si>
  <si>
    <t>抽血费及试管费</t>
  </si>
  <si>
    <t>血脂项目：总胆固醇（CHO） 甘油三酯（TRI） 高密度脂蛋白（HDL） 低密度脂蛋白（LDL）</t>
  </si>
  <si>
    <t>体检血脂四项</t>
  </si>
  <si>
    <t>甲胎蛋白定量测定</t>
  </si>
  <si>
    <t>癌胚抗原定量测定</t>
  </si>
  <si>
    <t>糖类抗原19-9</t>
  </si>
  <si>
    <t>游离甲功三项</t>
  </si>
  <si>
    <t>尿检-沉渣定量</t>
  </si>
  <si>
    <t>2026年40岁以上（含40岁）员工体检固定项目</t>
  </si>
  <si>
    <t>40岁以上（含40岁）员工体检项目</t>
  </si>
  <si>
    <t>眼科（视力+眼底+裂隙灯）</t>
  </si>
  <si>
    <t>糖类抗原125</t>
  </si>
  <si>
    <t>游离甲功三项(北院)</t>
  </si>
  <si>
    <t>妇科常规检查</t>
  </si>
  <si>
    <t>【套餐1】2026年心脑血管套餐</t>
  </si>
  <si>
    <t>24小时动态心电图</t>
  </si>
  <si>
    <t>细胞角蛋白19片段</t>
  </si>
  <si>
    <t>细胞角蛋白19片段(Ca211)</t>
  </si>
  <si>
    <t>糖类抗原(CA153)</t>
  </si>
  <si>
    <t>糖类抗原15-3</t>
  </si>
  <si>
    <t>13碳呼气试验【消化内科实验室】</t>
  </si>
  <si>
    <t>神经元特异性烯醇化酶</t>
  </si>
  <si>
    <t>神经元特异性烯醇化酶(NSE)</t>
  </si>
  <si>
    <t>鳞状上皮细胞癌抗原</t>
  </si>
  <si>
    <t>鳞状上皮细胞癌抗原（体检专用）</t>
  </si>
  <si>
    <t>甲状腺抗体：甲状腺球蛋白抗体、甲状腺过氧化物酶抗体(TPOAb)、促甲状腺素受体（TR-AB）</t>
  </si>
  <si>
    <t>甲状腺球蛋白抗体【内分泌实验室】，甲状腺过氧化酶抗体【内分泌实验室】，促甲状腺素受体抗体【内分泌实验室】</t>
  </si>
  <si>
    <t>糖链抗原724</t>
  </si>
  <si>
    <t>糖类抗原72-4</t>
  </si>
  <si>
    <t>【套餐6】2026年备选体检关爱女性套餐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</si>
</sst>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#############0.00"/>
    <numFmt numFmtId="179" formatCode="[$-10804]#,##0.00"/>
    <numFmt numFmtId="180" formatCode="\¥#,##0.00"/>
  </numFmts>
  <fonts count="3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4"/>
      <name val="微软雅黑"/>
      <charset val="134"/>
    </font>
    <font>
      <b/>
      <sz val="10"/>
      <color rgb="FF000000"/>
      <name val="微软雅黑"/>
      <charset val="134"/>
    </font>
    <font>
      <sz val="10"/>
      <color rgb="FF000000"/>
      <name val="微软雅黑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u/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6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5" fillId="7" borderId="6" applyNumberFormat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2" fillId="0" borderId="0" applyBorder="0"/>
    <xf numFmtId="0" fontId="34" fillId="0" borderId="0">
      <protection locked="0"/>
    </xf>
  </cellStyleXfs>
  <cellXfs count="8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2" fontId="2" fillId="0" borderId="1" xfId="50" applyNumberFormat="1" applyFont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177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  <protection locked="0"/>
    </xf>
    <xf numFmtId="177" fontId="2" fillId="0" borderId="1" xfId="50" applyNumberFormat="1" applyFont="1" applyBorder="1" applyAlignment="1" applyProtection="1">
      <alignment horizontal="center" vertical="center" wrapText="1"/>
    </xf>
    <xf numFmtId="178" fontId="6" fillId="0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177" fontId="1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77" fontId="2" fillId="0" borderId="1" xfId="5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vertical="center"/>
    </xf>
    <xf numFmtId="0" fontId="7" fillId="0" borderId="1" xfId="0" applyNumberFormat="1" applyFont="1" applyFill="1" applyBorder="1" applyAlignment="1" applyProtection="1">
      <alignment vertical="center" wrapText="1" readingOrder="1"/>
      <protection locked="0"/>
    </xf>
    <xf numFmtId="0" fontId="1" fillId="0" borderId="0" xfId="0" applyFont="1" applyFill="1" applyAlignment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vertical="center"/>
      <protection locked="0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77" fontId="9" fillId="0" borderId="1" xfId="0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>
      <alignment vertical="center" wrapText="1"/>
      <protection locked="0"/>
    </xf>
    <xf numFmtId="0" fontId="10" fillId="0" borderId="1" xfId="0" applyNumberFormat="1" applyFont="1" applyFill="1" applyBorder="1" applyAlignment="1" applyProtection="1">
      <alignment vertical="center" wrapText="1" readingOrder="1"/>
      <protection locked="0"/>
    </xf>
    <xf numFmtId="0" fontId="8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>
      <alignment vertical="center"/>
    </xf>
    <xf numFmtId="177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Alignment="1">
      <alignment horizontal="center" vertical="center" wrapText="1"/>
    </xf>
    <xf numFmtId="177" fontId="4" fillId="0" borderId="0" xfId="0" applyNumberFormat="1" applyFont="1" applyFill="1" applyBorder="1" applyAlignment="1">
      <alignment horizontal="center" vertical="center" wrapText="1"/>
    </xf>
    <xf numFmtId="2" fontId="2" fillId="0" borderId="1" xfId="5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177" fontId="2" fillId="0" borderId="2" xfId="0" applyNumberFormat="1" applyFont="1" applyFill="1" applyBorder="1" applyAlignment="1" applyProtection="1">
      <alignment horizontal="center" vertical="center" wrapText="1"/>
    </xf>
    <xf numFmtId="179" fontId="2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177" fontId="7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49" fontId="2" fillId="0" borderId="1" xfId="50" applyNumberFormat="1" applyFont="1" applyFill="1" applyBorder="1" applyAlignment="1" applyProtection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0" fillId="0" borderId="0" xfId="0" applyFont="1" applyFill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80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77" fontId="2" fillId="3" borderId="1" xfId="0" applyNumberFormat="1" applyFont="1" applyFill="1" applyBorder="1" applyAlignment="1" applyProtection="1">
      <alignment horizontal="center" vertical="center" wrapText="1"/>
    </xf>
    <xf numFmtId="177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www.wps.cn/officeDocument/2023/relationships/customStorage" Target="customStorage/customStorage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9"/>
  <sheetViews>
    <sheetView tabSelected="1" topLeftCell="A5" workbookViewId="0">
      <selection activeCell="C36" sqref="C36"/>
    </sheetView>
  </sheetViews>
  <sheetFormatPr defaultColWidth="9" defaultRowHeight="13.5" outlineLevelCol="5"/>
  <cols>
    <col min="1" max="1" width="9" style="66"/>
    <col min="2" max="2" width="46.75" style="66" customWidth="1"/>
    <col min="3" max="3" width="37.875" style="66" customWidth="1"/>
    <col min="4" max="4" width="20.625" style="66" customWidth="1"/>
    <col min="5" max="5" width="20.125" style="66" customWidth="1"/>
    <col min="6" max="6" width="36.625" style="66" customWidth="1"/>
    <col min="7" max="16384" width="9" style="66"/>
  </cols>
  <sheetData>
    <row r="1" ht="21" spans="1:6">
      <c r="A1" s="67" t="s">
        <v>0</v>
      </c>
      <c r="B1" s="67"/>
      <c r="C1" s="67"/>
      <c r="D1" s="67"/>
      <c r="E1" s="67"/>
      <c r="F1" s="67"/>
    </row>
    <row r="2" ht="49.5" spans="1:6">
      <c r="A2" s="68" t="s">
        <v>1</v>
      </c>
      <c r="B2" s="69"/>
      <c r="C2" s="69"/>
      <c r="D2" s="68" t="s">
        <v>2</v>
      </c>
      <c r="E2" s="69"/>
      <c r="F2" s="69"/>
    </row>
    <row r="3" ht="25" customHeight="1" spans="1:6">
      <c r="A3" s="68" t="s">
        <v>3</v>
      </c>
      <c r="B3" s="69"/>
      <c r="C3" s="69"/>
      <c r="D3" s="68" t="s">
        <v>4</v>
      </c>
      <c r="E3" s="69"/>
      <c r="F3" s="69"/>
    </row>
    <row r="4" ht="25" customHeight="1" spans="1:6">
      <c r="A4" s="68" t="s">
        <v>5</v>
      </c>
      <c r="B4" s="69"/>
      <c r="C4" s="69"/>
      <c r="D4" s="68" t="s">
        <v>6</v>
      </c>
      <c r="E4" s="69"/>
      <c r="F4" s="69"/>
    </row>
    <row r="6" ht="18.75" spans="1:6">
      <c r="A6" s="32" t="s">
        <v>7</v>
      </c>
      <c r="B6" s="32"/>
      <c r="C6" s="32"/>
      <c r="D6" s="32"/>
      <c r="E6" s="32"/>
      <c r="F6" s="32"/>
    </row>
    <row r="7" ht="14.25" spans="1:6">
      <c r="A7" s="8" t="s">
        <v>8</v>
      </c>
      <c r="B7" s="8" t="s">
        <v>9</v>
      </c>
      <c r="C7" s="8" t="s">
        <v>10</v>
      </c>
      <c r="D7" s="8" t="s">
        <v>11</v>
      </c>
      <c r="E7" s="8" t="s">
        <v>12</v>
      </c>
      <c r="F7" s="8" t="s">
        <v>13</v>
      </c>
    </row>
    <row r="8" ht="14.25" spans="1:6">
      <c r="A8" s="8">
        <v>1</v>
      </c>
      <c r="B8" s="70" t="s">
        <v>14</v>
      </c>
      <c r="C8" s="8"/>
      <c r="D8" s="71">
        <v>4</v>
      </c>
      <c r="E8" s="72">
        <f>SUM(E9)</f>
        <v>0</v>
      </c>
      <c r="F8" s="16"/>
    </row>
    <row r="9" ht="14.25" spans="1:6">
      <c r="A9" s="11">
        <v>2</v>
      </c>
      <c r="B9" s="15" t="s">
        <v>15</v>
      </c>
      <c r="C9" s="73"/>
      <c r="D9" s="74">
        <v>4</v>
      </c>
      <c r="E9" s="72">
        <f>SUM(C9*D9)</f>
        <v>0</v>
      </c>
      <c r="F9" s="16"/>
    </row>
    <row r="10" ht="14.25" spans="1:6">
      <c r="A10" s="8">
        <v>3</v>
      </c>
      <c r="B10" s="70" t="s">
        <v>16</v>
      </c>
      <c r="C10" s="8"/>
      <c r="D10" s="71"/>
      <c r="E10" s="72">
        <f>SUM(E11:E17)</f>
        <v>0</v>
      </c>
      <c r="F10" s="16"/>
    </row>
    <row r="11" ht="14.25" spans="1:6">
      <c r="A11" s="11">
        <v>4</v>
      </c>
      <c r="B11" s="15" t="s">
        <v>17</v>
      </c>
      <c r="C11" s="73"/>
      <c r="D11" s="74">
        <v>2</v>
      </c>
      <c r="E11" s="72">
        <f>C11*D11</f>
        <v>0</v>
      </c>
      <c r="F11" s="16"/>
    </row>
    <row r="12" ht="71.25" spans="1:6">
      <c r="A12" s="11">
        <v>5</v>
      </c>
      <c r="B12" s="15" t="s">
        <v>18</v>
      </c>
      <c r="C12" s="75"/>
      <c r="D12" s="74">
        <v>1</v>
      </c>
      <c r="E12" s="72">
        <f t="shared" ref="E12:E17" si="0">C12*D12</f>
        <v>0</v>
      </c>
      <c r="F12" s="16"/>
    </row>
    <row r="13" ht="14.25" spans="1:6">
      <c r="A13" s="11">
        <v>6</v>
      </c>
      <c r="B13" s="15" t="s">
        <v>19</v>
      </c>
      <c r="C13" s="76"/>
      <c r="D13" s="74">
        <v>2</v>
      </c>
      <c r="E13" s="72">
        <f t="shared" si="0"/>
        <v>0</v>
      </c>
      <c r="F13" s="16"/>
    </row>
    <row r="14" ht="14.25" spans="1:6">
      <c r="A14" s="11">
        <v>7</v>
      </c>
      <c r="B14" s="15" t="s">
        <v>20</v>
      </c>
      <c r="C14" s="75"/>
      <c r="D14" s="74">
        <v>1</v>
      </c>
      <c r="E14" s="72">
        <f t="shared" si="0"/>
        <v>0</v>
      </c>
      <c r="F14" s="16"/>
    </row>
    <row r="15" ht="28.5" spans="1:6">
      <c r="A15" s="11">
        <v>8</v>
      </c>
      <c r="B15" s="15" t="s">
        <v>21</v>
      </c>
      <c r="C15" s="75"/>
      <c r="D15" s="74">
        <v>1</v>
      </c>
      <c r="E15" s="72">
        <f t="shared" si="0"/>
        <v>0</v>
      </c>
      <c r="F15" s="16"/>
    </row>
    <row r="16" ht="14.25" spans="1:6">
      <c r="A16" s="11">
        <v>9</v>
      </c>
      <c r="B16" s="15" t="s">
        <v>22</v>
      </c>
      <c r="C16" s="77"/>
      <c r="D16" s="74">
        <v>1</v>
      </c>
      <c r="E16" s="72">
        <f t="shared" si="0"/>
        <v>0</v>
      </c>
      <c r="F16" s="8"/>
    </row>
    <row r="17" ht="14.25" spans="1:6">
      <c r="A17" s="11">
        <v>10</v>
      </c>
      <c r="B17" s="15" t="s">
        <v>23</v>
      </c>
      <c r="C17" s="77"/>
      <c r="D17" s="74">
        <v>1</v>
      </c>
      <c r="E17" s="72">
        <f t="shared" si="0"/>
        <v>0</v>
      </c>
      <c r="F17" s="8"/>
    </row>
    <row r="18" ht="14.25" spans="1:6">
      <c r="A18" s="8"/>
      <c r="B18" s="70" t="s">
        <v>24</v>
      </c>
      <c r="C18" s="78"/>
      <c r="D18" s="71"/>
      <c r="E18" s="72">
        <f>E8+E10</f>
        <v>0</v>
      </c>
      <c r="F18" s="8" t="s">
        <v>25</v>
      </c>
    </row>
    <row r="20" ht="18.75" spans="1:6">
      <c r="A20" s="32" t="s">
        <v>26</v>
      </c>
      <c r="B20" s="32"/>
      <c r="C20" s="32"/>
      <c r="D20" s="32"/>
      <c r="E20" s="32"/>
      <c r="F20" s="32"/>
    </row>
    <row r="21" ht="14.25" spans="1:6">
      <c r="A21" s="8" t="s">
        <v>8</v>
      </c>
      <c r="B21" s="8" t="s">
        <v>9</v>
      </c>
      <c r="C21" s="8" t="s">
        <v>10</v>
      </c>
      <c r="D21" s="8" t="s">
        <v>11</v>
      </c>
      <c r="E21" s="8" t="s">
        <v>12</v>
      </c>
      <c r="F21" s="8" t="s">
        <v>13</v>
      </c>
    </row>
    <row r="22" ht="24" customHeight="1" spans="1:6">
      <c r="A22" s="8">
        <v>1</v>
      </c>
      <c r="B22" s="70" t="s">
        <v>27</v>
      </c>
      <c r="C22" s="78"/>
      <c r="D22" s="71">
        <v>10</v>
      </c>
      <c r="E22" s="72">
        <f>SUM(E23:E24)</f>
        <v>0</v>
      </c>
      <c r="F22" s="79"/>
    </row>
    <row r="23" ht="35" customHeight="1" spans="1:6">
      <c r="A23" s="11">
        <v>2</v>
      </c>
      <c r="B23" s="15" t="s">
        <v>28</v>
      </c>
      <c r="C23" s="73"/>
      <c r="D23" s="74">
        <v>9</v>
      </c>
      <c r="E23" s="72">
        <f>SUM(C23*D23)</f>
        <v>0</v>
      </c>
      <c r="F23" s="16"/>
    </row>
    <row r="24" ht="36" customHeight="1" spans="1:6">
      <c r="A24" s="11">
        <v>3</v>
      </c>
      <c r="B24" s="15" t="s">
        <v>29</v>
      </c>
      <c r="C24" s="73"/>
      <c r="D24" s="74">
        <v>1</v>
      </c>
      <c r="E24" s="72">
        <f>C24*D24</f>
        <v>0</v>
      </c>
      <c r="F24" s="16"/>
    </row>
    <row r="25" ht="14.25" spans="1:6">
      <c r="A25" s="8">
        <v>4</v>
      </c>
      <c r="B25" s="70" t="s">
        <v>30</v>
      </c>
      <c r="C25" s="8"/>
      <c r="D25" s="71"/>
      <c r="E25" s="72">
        <f>SUM(E26:E29)</f>
        <v>0</v>
      </c>
      <c r="F25" s="16"/>
    </row>
    <row r="26" ht="14.25" spans="1:6">
      <c r="A26" s="11">
        <v>5</v>
      </c>
      <c r="B26" s="16" t="s">
        <v>31</v>
      </c>
      <c r="C26" s="80"/>
      <c r="D26" s="11">
        <v>4</v>
      </c>
      <c r="E26" s="72">
        <f>C26*D26</f>
        <v>0</v>
      </c>
      <c r="F26" s="16"/>
    </row>
    <row r="27" ht="14.25" spans="1:6">
      <c r="A27" s="11">
        <v>6</v>
      </c>
      <c r="B27" s="16" t="s">
        <v>32</v>
      </c>
      <c r="C27" s="80"/>
      <c r="D27" s="11">
        <v>3</v>
      </c>
      <c r="E27" s="72">
        <f>C27*D27</f>
        <v>0</v>
      </c>
      <c r="F27" s="16"/>
    </row>
    <row r="28" ht="14.25" spans="1:6">
      <c r="A28" s="11">
        <v>7</v>
      </c>
      <c r="B28" s="16" t="s">
        <v>33</v>
      </c>
      <c r="C28" s="80"/>
      <c r="D28" s="11">
        <v>1</v>
      </c>
      <c r="E28" s="72">
        <f>C28*D28</f>
        <v>0</v>
      </c>
      <c r="F28" s="16"/>
    </row>
    <row r="29" ht="14.25" spans="1:6">
      <c r="A29" s="11">
        <v>8</v>
      </c>
      <c r="B29" s="16" t="s">
        <v>34</v>
      </c>
      <c r="C29" s="80"/>
      <c r="D29" s="11">
        <v>2</v>
      </c>
      <c r="E29" s="72">
        <f>C29*D29</f>
        <v>0</v>
      </c>
      <c r="F29" s="16"/>
    </row>
    <row r="30" ht="14.25" spans="1:6">
      <c r="A30" s="8"/>
      <c r="B30" s="70" t="s">
        <v>35</v>
      </c>
      <c r="C30" s="78"/>
      <c r="D30" s="71"/>
      <c r="E30" s="72">
        <f>E22+E25</f>
        <v>0</v>
      </c>
      <c r="F30" s="8" t="s">
        <v>25</v>
      </c>
    </row>
    <row r="32" ht="18.75" spans="1:4">
      <c r="A32" s="32" t="s">
        <v>36</v>
      </c>
      <c r="B32" s="32"/>
      <c r="C32" s="32"/>
      <c r="D32" s="32"/>
    </row>
    <row r="33" ht="14.25" spans="1:4">
      <c r="A33" s="8" t="s">
        <v>8</v>
      </c>
      <c r="B33" s="8" t="s">
        <v>37</v>
      </c>
      <c r="C33" s="8" t="s">
        <v>38</v>
      </c>
      <c r="D33" s="8" t="s">
        <v>13</v>
      </c>
    </row>
    <row r="34" ht="14.25" spans="1:4">
      <c r="A34" s="11">
        <v>1</v>
      </c>
      <c r="B34" s="70" t="s">
        <v>24</v>
      </c>
      <c r="C34" s="72">
        <f>E18</f>
        <v>0</v>
      </c>
      <c r="D34" s="15"/>
    </row>
    <row r="35" ht="14.25" spans="1:4">
      <c r="A35" s="11">
        <v>2</v>
      </c>
      <c r="B35" s="70" t="s">
        <v>35</v>
      </c>
      <c r="C35" s="72">
        <f>E30</f>
        <v>0</v>
      </c>
      <c r="D35" s="15"/>
    </row>
    <row r="36" ht="39" customHeight="1" spans="1:4">
      <c r="A36" s="8">
        <v>3</v>
      </c>
      <c r="B36" s="70" t="s">
        <v>39</v>
      </c>
      <c r="C36" s="72">
        <f>C34+C35</f>
        <v>0</v>
      </c>
      <c r="D36" s="8" t="s">
        <v>40</v>
      </c>
    </row>
    <row r="37" ht="14.25" spans="1:4">
      <c r="A37" s="8" t="s">
        <v>41</v>
      </c>
      <c r="B37" s="8"/>
      <c r="C37" s="15" t="s">
        <v>42</v>
      </c>
      <c r="D37" s="15"/>
    </row>
    <row r="39" s="65" customFormat="1" ht="142" customHeight="1" spans="1:6">
      <c r="A39" s="81" t="s">
        <v>43</v>
      </c>
      <c r="B39" s="81"/>
      <c r="C39" s="81"/>
      <c r="D39" s="81"/>
      <c r="E39" s="81"/>
      <c r="F39" s="81"/>
    </row>
  </sheetData>
  <mergeCells count="13">
    <mergeCell ref="A1:F1"/>
    <mergeCell ref="B2:C2"/>
    <mergeCell ref="E2:F2"/>
    <mergeCell ref="B3:C3"/>
    <mergeCell ref="E3:F3"/>
    <mergeCell ref="B4:C4"/>
    <mergeCell ref="E4:F4"/>
    <mergeCell ref="A6:F6"/>
    <mergeCell ref="A20:F20"/>
    <mergeCell ref="A32:D32"/>
    <mergeCell ref="A37:B37"/>
    <mergeCell ref="C37:D37"/>
    <mergeCell ref="A39:F39"/>
  </mergeCells>
  <pageMargins left="0.751388888888889" right="0.751388888888889" top="1" bottom="1" header="0.5" footer="0.5"/>
  <pageSetup paperSize="9" scale="51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workbookViewId="0">
      <selection activeCell="E2" sqref="E$1:E$1048576"/>
    </sheetView>
  </sheetViews>
  <sheetFormatPr defaultColWidth="9" defaultRowHeight="12" outlineLevelCol="5"/>
  <cols>
    <col min="1" max="1" width="9" style="1"/>
    <col min="2" max="2" width="41.75" style="1" customWidth="1"/>
    <col min="3" max="3" width="47.125" style="58" customWidth="1"/>
    <col min="4" max="4" width="12.5" style="31" customWidth="1"/>
    <col min="5" max="5" width="10.5" style="59" customWidth="1"/>
    <col min="6" max="6" width="12.625" style="1"/>
    <col min="7" max="16384" width="9" style="1"/>
  </cols>
  <sheetData>
    <row r="1" ht="18.75" spans="1:5">
      <c r="A1" s="32" t="s">
        <v>44</v>
      </c>
      <c r="B1" s="32"/>
      <c r="C1" s="32"/>
      <c r="D1" s="32"/>
      <c r="E1" s="32"/>
    </row>
    <row r="2" s="3" customFormat="1" ht="42.75" spans="1:5">
      <c r="A2" s="8" t="s">
        <v>8</v>
      </c>
      <c r="B2" s="8" t="s">
        <v>45</v>
      </c>
      <c r="C2" s="8" t="s">
        <v>46</v>
      </c>
      <c r="D2" s="60" t="s">
        <v>47</v>
      </c>
      <c r="E2" s="10" t="s">
        <v>48</v>
      </c>
    </row>
    <row r="3" s="3" customFormat="1" ht="14.25" spans="1:5">
      <c r="A3" s="11">
        <f>ROW()-2</f>
        <v>1</v>
      </c>
      <c r="B3" s="12" t="s">
        <v>49</v>
      </c>
      <c r="C3" s="13" t="s">
        <v>50</v>
      </c>
      <c r="D3" s="14" t="s">
        <v>51</v>
      </c>
      <c r="E3" s="61"/>
    </row>
    <row r="4" s="3" customFormat="1" ht="14.25" spans="1:5">
      <c r="A4" s="11">
        <f t="shared" ref="A4:A13" si="0">ROW()-2</f>
        <v>2</v>
      </c>
      <c r="B4" s="12" t="s">
        <v>52</v>
      </c>
      <c r="C4" s="12" t="s">
        <v>53</v>
      </c>
      <c r="D4" s="22">
        <v>0</v>
      </c>
      <c r="E4" s="61"/>
    </row>
    <row r="5" s="3" customFormat="1" ht="14.25" spans="1:5">
      <c r="A5" s="11">
        <f t="shared" si="0"/>
        <v>3</v>
      </c>
      <c r="B5" s="12" t="s">
        <v>54</v>
      </c>
      <c r="C5" s="12" t="s">
        <v>55</v>
      </c>
      <c r="D5" s="22">
        <v>0</v>
      </c>
      <c r="E5" s="61"/>
    </row>
    <row r="6" s="3" customFormat="1" ht="14.25" spans="1:5">
      <c r="A6" s="11">
        <f t="shared" si="0"/>
        <v>4</v>
      </c>
      <c r="B6" s="12" t="s">
        <v>56</v>
      </c>
      <c r="C6" s="62" t="s">
        <v>57</v>
      </c>
      <c r="D6" s="22">
        <v>0</v>
      </c>
      <c r="E6" s="61"/>
    </row>
    <row r="7" s="3" customFormat="1" ht="14.25" spans="1:5">
      <c r="A7" s="11">
        <f t="shared" si="0"/>
        <v>5</v>
      </c>
      <c r="B7" s="12" t="s">
        <v>58</v>
      </c>
      <c r="C7" s="12" t="s">
        <v>58</v>
      </c>
      <c r="D7" s="14">
        <v>18</v>
      </c>
      <c r="E7" s="61"/>
    </row>
    <row r="8" s="3" customFormat="1" ht="14.25" spans="1:5">
      <c r="A8" s="11">
        <f t="shared" si="0"/>
        <v>6</v>
      </c>
      <c r="B8" s="12" t="s">
        <v>59</v>
      </c>
      <c r="C8" s="13" t="s">
        <v>60</v>
      </c>
      <c r="D8" s="14">
        <v>24</v>
      </c>
      <c r="E8" s="61"/>
    </row>
    <row r="9" s="3" customFormat="1" ht="14.25" spans="1:5">
      <c r="A9" s="11">
        <f t="shared" si="0"/>
        <v>7</v>
      </c>
      <c r="B9" s="12" t="s">
        <v>61</v>
      </c>
      <c r="C9" s="13" t="s">
        <v>61</v>
      </c>
      <c r="D9" s="14">
        <v>30</v>
      </c>
      <c r="E9" s="61"/>
    </row>
    <row r="10" s="3" customFormat="1" ht="14.25" spans="1:5">
      <c r="A10" s="11">
        <f t="shared" si="0"/>
        <v>8</v>
      </c>
      <c r="B10" s="15" t="s">
        <v>62</v>
      </c>
      <c r="C10" s="13" t="s">
        <v>62</v>
      </c>
      <c r="D10" s="14">
        <v>286</v>
      </c>
      <c r="E10" s="61"/>
    </row>
    <row r="11" s="3" customFormat="1" ht="14.25" spans="1:5">
      <c r="A11" s="11">
        <f t="shared" si="0"/>
        <v>9</v>
      </c>
      <c r="B11" s="15" t="s">
        <v>63</v>
      </c>
      <c r="C11" s="13" t="s">
        <v>64</v>
      </c>
      <c r="D11" s="14">
        <v>30</v>
      </c>
      <c r="E11" s="61"/>
    </row>
    <row r="12" s="3" customFormat="1" ht="14.25" spans="1:5">
      <c r="A12" s="11">
        <f t="shared" si="0"/>
        <v>10</v>
      </c>
      <c r="B12" s="12" t="s">
        <v>65</v>
      </c>
      <c r="C12" s="13" t="s">
        <v>65</v>
      </c>
      <c r="D12" s="14">
        <v>125</v>
      </c>
      <c r="E12" s="61"/>
    </row>
    <row r="13" s="3" customFormat="1" ht="28.5" spans="1:5">
      <c r="A13" s="11">
        <f t="shared" si="0"/>
        <v>11</v>
      </c>
      <c r="B13" s="15" t="s">
        <v>66</v>
      </c>
      <c r="C13" s="13" t="s">
        <v>66</v>
      </c>
      <c r="D13" s="14">
        <v>125</v>
      </c>
      <c r="E13" s="61"/>
    </row>
    <row r="14" s="2" customFormat="1" ht="28.5" spans="1:5">
      <c r="A14" s="11">
        <f t="shared" ref="A14:A23" si="1">ROW()-2</f>
        <v>12</v>
      </c>
      <c r="B14" s="15" t="s">
        <v>67</v>
      </c>
      <c r="C14" s="13" t="s">
        <v>67</v>
      </c>
      <c r="D14" s="14">
        <v>125</v>
      </c>
      <c r="E14" s="61"/>
    </row>
    <row r="15" s="2" customFormat="1" ht="14.25" spans="1:5">
      <c r="A15" s="11">
        <f t="shared" si="1"/>
        <v>13</v>
      </c>
      <c r="B15" s="15" t="s">
        <v>68</v>
      </c>
      <c r="C15" s="13" t="s">
        <v>68</v>
      </c>
      <c r="D15" s="14">
        <v>125</v>
      </c>
      <c r="E15" s="61"/>
    </row>
    <row r="16" s="2" customFormat="1" ht="14.25" spans="1:5">
      <c r="A16" s="11">
        <f t="shared" si="1"/>
        <v>14</v>
      </c>
      <c r="B16" s="15" t="s">
        <v>69</v>
      </c>
      <c r="C16" s="13" t="s">
        <v>69</v>
      </c>
      <c r="D16" s="14">
        <v>70</v>
      </c>
      <c r="E16" s="61"/>
    </row>
    <row r="17" s="2" customFormat="1" ht="14.25" spans="1:5">
      <c r="A17" s="11">
        <f t="shared" si="1"/>
        <v>15</v>
      </c>
      <c r="B17" s="15" t="s">
        <v>70</v>
      </c>
      <c r="C17" s="13" t="s">
        <v>70</v>
      </c>
      <c r="D17" s="14">
        <v>125</v>
      </c>
      <c r="E17" s="61"/>
    </row>
    <row r="18" s="3" customFormat="1" ht="14.25" spans="1:5">
      <c r="A18" s="11">
        <f t="shared" si="1"/>
        <v>16</v>
      </c>
      <c r="B18" s="15" t="s">
        <v>71</v>
      </c>
      <c r="C18" s="13" t="s">
        <v>71</v>
      </c>
      <c r="D18" s="14">
        <v>125</v>
      </c>
      <c r="E18" s="61"/>
    </row>
    <row r="19" s="2" customFormat="1" ht="14.25" spans="1:5">
      <c r="A19" s="11">
        <f t="shared" si="1"/>
        <v>17</v>
      </c>
      <c r="B19" s="12" t="s">
        <v>72</v>
      </c>
      <c r="C19" s="13" t="s">
        <v>72</v>
      </c>
      <c r="D19" s="14">
        <v>276</v>
      </c>
      <c r="E19" s="61"/>
    </row>
    <row r="20" s="3" customFormat="1" ht="14.25" spans="1:5">
      <c r="A20" s="11">
        <f t="shared" si="1"/>
        <v>18</v>
      </c>
      <c r="B20" s="15" t="s">
        <v>73</v>
      </c>
      <c r="C20" s="13" t="s">
        <v>74</v>
      </c>
      <c r="D20" s="14">
        <v>18.4</v>
      </c>
      <c r="E20" s="61"/>
    </row>
    <row r="21" s="3" customFormat="1" ht="14.25" spans="1:5">
      <c r="A21" s="11">
        <f t="shared" si="1"/>
        <v>19</v>
      </c>
      <c r="B21" s="15" t="s">
        <v>75</v>
      </c>
      <c r="C21" s="13" t="s">
        <v>75</v>
      </c>
      <c r="D21" s="14">
        <v>105.8</v>
      </c>
      <c r="E21" s="61"/>
    </row>
    <row r="22" s="3" customFormat="1" ht="14.25" spans="1:5">
      <c r="A22" s="11">
        <f t="shared" si="1"/>
        <v>20</v>
      </c>
      <c r="B22" s="15" t="s">
        <v>76</v>
      </c>
      <c r="C22" s="13" t="s">
        <v>76</v>
      </c>
      <c r="D22" s="22">
        <v>36.8</v>
      </c>
      <c r="E22" s="61"/>
    </row>
    <row r="23" s="3" customFormat="1" ht="71.25" spans="1:5">
      <c r="A23" s="11">
        <f t="shared" si="1"/>
        <v>21</v>
      </c>
      <c r="B23" s="15" t="s">
        <v>77</v>
      </c>
      <c r="C23" s="13" t="s">
        <v>78</v>
      </c>
      <c r="D23" s="14">
        <v>31.28</v>
      </c>
      <c r="E23" s="61"/>
    </row>
    <row r="24" s="3" customFormat="1" ht="14.25" spans="1:5">
      <c r="A24" s="11">
        <f t="shared" ref="A24:A33" si="2">ROW()-2</f>
        <v>22</v>
      </c>
      <c r="B24" s="11" t="s">
        <v>79</v>
      </c>
      <c r="C24" s="13" t="s">
        <v>80</v>
      </c>
      <c r="D24" s="14">
        <v>9.2</v>
      </c>
      <c r="E24" s="61"/>
    </row>
    <row r="25" s="3" customFormat="1" ht="14.25" spans="1:5">
      <c r="A25" s="11">
        <f t="shared" si="2"/>
        <v>23</v>
      </c>
      <c r="B25" s="11"/>
      <c r="C25" s="13" t="s">
        <v>81</v>
      </c>
      <c r="D25" s="14">
        <v>4.6</v>
      </c>
      <c r="E25" s="61"/>
    </row>
    <row r="26" s="3" customFormat="1" ht="14.25" spans="1:5">
      <c r="A26" s="11">
        <f t="shared" si="2"/>
        <v>24</v>
      </c>
      <c r="B26" s="11"/>
      <c r="C26" s="13" t="s">
        <v>82</v>
      </c>
      <c r="D26" s="14">
        <v>4.6</v>
      </c>
      <c r="E26" s="61"/>
    </row>
    <row r="27" s="3" customFormat="1" ht="14.25" spans="1:5">
      <c r="A27" s="11">
        <f t="shared" si="2"/>
        <v>25</v>
      </c>
      <c r="B27" s="15"/>
      <c r="C27" s="13" t="s">
        <v>83</v>
      </c>
      <c r="D27" s="14">
        <v>46</v>
      </c>
      <c r="E27" s="61"/>
    </row>
    <row r="28" s="3" customFormat="1" ht="42.75" spans="1:5">
      <c r="A28" s="11">
        <f t="shared" si="2"/>
        <v>26</v>
      </c>
      <c r="B28" s="15" t="s">
        <v>84</v>
      </c>
      <c r="C28" s="13" t="s">
        <v>85</v>
      </c>
      <c r="D28" s="14">
        <v>50.6</v>
      </c>
      <c r="E28" s="61"/>
    </row>
    <row r="29" s="3" customFormat="1" ht="14.25" spans="1:5">
      <c r="A29" s="11">
        <f t="shared" si="2"/>
        <v>27</v>
      </c>
      <c r="B29" s="15" t="s">
        <v>86</v>
      </c>
      <c r="C29" s="13" t="s">
        <v>86</v>
      </c>
      <c r="D29" s="14">
        <v>5.52</v>
      </c>
      <c r="E29" s="61"/>
    </row>
    <row r="30" s="3" customFormat="1" ht="28.5" spans="1:5">
      <c r="A30" s="11">
        <f t="shared" si="2"/>
        <v>28</v>
      </c>
      <c r="B30" s="15" t="s">
        <v>87</v>
      </c>
      <c r="C30" s="63" t="s">
        <v>88</v>
      </c>
      <c r="D30" s="14">
        <v>27.6</v>
      </c>
      <c r="E30" s="61"/>
    </row>
    <row r="31" s="3" customFormat="1" ht="14.25" spans="1:5">
      <c r="A31" s="11">
        <f t="shared" si="2"/>
        <v>29</v>
      </c>
      <c r="B31" s="11" t="s">
        <v>89</v>
      </c>
      <c r="C31" s="13" t="s">
        <v>90</v>
      </c>
      <c r="D31" s="14">
        <v>24.84</v>
      </c>
      <c r="E31" s="61"/>
    </row>
    <row r="32" s="3" customFormat="1" ht="14.25" spans="1:5">
      <c r="A32" s="11">
        <f t="shared" si="2"/>
        <v>30</v>
      </c>
      <c r="B32" s="11"/>
      <c r="C32" s="13" t="s">
        <v>91</v>
      </c>
      <c r="D32" s="14">
        <v>9.2</v>
      </c>
      <c r="E32" s="61"/>
    </row>
    <row r="33" s="3" customFormat="1" ht="14.25" spans="1:5">
      <c r="A33" s="11">
        <f t="shared" si="2"/>
        <v>31</v>
      </c>
      <c r="B33" s="15" t="s">
        <v>92</v>
      </c>
      <c r="C33" s="15" t="s">
        <v>92</v>
      </c>
      <c r="D33" s="14">
        <v>55.2</v>
      </c>
      <c r="E33" s="61"/>
    </row>
    <row r="34" s="3" customFormat="1" ht="14.25" spans="1:5">
      <c r="A34" s="11">
        <f t="shared" ref="A34:A43" si="3">ROW()-2</f>
        <v>32</v>
      </c>
      <c r="B34" s="12" t="s">
        <v>93</v>
      </c>
      <c r="C34" s="13" t="s">
        <v>93</v>
      </c>
      <c r="D34" s="22">
        <v>63.48</v>
      </c>
      <c r="E34" s="61"/>
    </row>
    <row r="35" s="2" customFormat="1" ht="42.75" spans="1:5">
      <c r="A35" s="11">
        <f t="shared" si="3"/>
        <v>33</v>
      </c>
      <c r="B35" s="12" t="s">
        <v>94</v>
      </c>
      <c r="C35" s="13" t="s">
        <v>95</v>
      </c>
      <c r="D35" s="38">
        <v>257.6</v>
      </c>
      <c r="E35" s="61"/>
    </row>
    <row r="36" s="3" customFormat="1" ht="71.25" spans="1:5">
      <c r="A36" s="11">
        <f t="shared" si="3"/>
        <v>34</v>
      </c>
      <c r="B36" s="12" t="s">
        <v>96</v>
      </c>
      <c r="C36" s="64" t="s">
        <v>97</v>
      </c>
      <c r="D36" s="38">
        <v>336</v>
      </c>
      <c r="E36" s="61"/>
    </row>
    <row r="37" s="3" customFormat="1" ht="42.75" spans="1:5">
      <c r="A37" s="11">
        <f t="shared" si="3"/>
        <v>35</v>
      </c>
      <c r="B37" s="15" t="s">
        <v>98</v>
      </c>
      <c r="C37" s="13" t="s">
        <v>99</v>
      </c>
      <c r="D37" s="14">
        <v>100</v>
      </c>
      <c r="E37" s="61"/>
    </row>
    <row r="38" ht="28.5" spans="1:5">
      <c r="A38" s="11">
        <f t="shared" si="3"/>
        <v>36</v>
      </c>
      <c r="B38" s="15" t="s">
        <v>100</v>
      </c>
      <c r="C38" s="13" t="s">
        <v>101</v>
      </c>
      <c r="D38" s="14">
        <v>119.6</v>
      </c>
      <c r="E38" s="61"/>
    </row>
    <row r="39" s="3" customFormat="1" ht="14.25" spans="1:5">
      <c r="A39" s="11">
        <f t="shared" si="3"/>
        <v>37</v>
      </c>
      <c r="B39" s="40" t="s">
        <v>102</v>
      </c>
      <c r="C39" s="40" t="s">
        <v>102</v>
      </c>
      <c r="D39" s="14">
        <v>18.4</v>
      </c>
      <c r="E39" s="61"/>
    </row>
    <row r="40" s="3" customFormat="1" ht="14.25" spans="1:5">
      <c r="A40" s="11">
        <f t="shared" si="3"/>
        <v>38</v>
      </c>
      <c r="B40" s="15" t="s">
        <v>103</v>
      </c>
      <c r="C40" s="13" t="s">
        <v>104</v>
      </c>
      <c r="D40" s="14">
        <v>30</v>
      </c>
      <c r="E40" s="61"/>
    </row>
    <row r="41" s="3" customFormat="1" ht="14.25" spans="1:5">
      <c r="A41" s="11">
        <f t="shared" si="3"/>
        <v>39</v>
      </c>
      <c r="B41" s="12" t="s">
        <v>105</v>
      </c>
      <c r="C41" s="12" t="s">
        <v>105</v>
      </c>
      <c r="D41" s="22">
        <v>21.16</v>
      </c>
      <c r="E41" s="61"/>
    </row>
    <row r="42" s="3" customFormat="1" ht="14.25" spans="1:5">
      <c r="A42" s="11">
        <f t="shared" si="3"/>
        <v>40</v>
      </c>
      <c r="B42" s="12" t="s">
        <v>106</v>
      </c>
      <c r="C42" s="13" t="s">
        <v>106</v>
      </c>
      <c r="D42" s="22">
        <v>8.28</v>
      </c>
      <c r="E42" s="61"/>
    </row>
    <row r="43" s="3" customFormat="1" ht="14.25" spans="1:5">
      <c r="A43" s="11">
        <f t="shared" si="3"/>
        <v>41</v>
      </c>
      <c r="B43" s="12" t="s">
        <v>107</v>
      </c>
      <c r="C43" s="13" t="s">
        <v>107</v>
      </c>
      <c r="D43" s="22">
        <v>32.2</v>
      </c>
      <c r="E43" s="61"/>
    </row>
    <row r="44" s="3" customFormat="1" ht="14.25" spans="1:5">
      <c r="A44" s="11">
        <f t="shared" ref="A44:A48" si="4">ROW()-2</f>
        <v>42</v>
      </c>
      <c r="B44" s="12" t="s">
        <v>108</v>
      </c>
      <c r="C44" s="13" t="s">
        <v>109</v>
      </c>
      <c r="D44" s="22">
        <v>9</v>
      </c>
      <c r="E44" s="61"/>
    </row>
    <row r="45" s="3" customFormat="1" ht="14.25" spans="1:5">
      <c r="A45" s="11">
        <f t="shared" si="4"/>
        <v>43</v>
      </c>
      <c r="B45" s="15" t="s">
        <v>110</v>
      </c>
      <c r="C45" s="13" t="s">
        <v>111</v>
      </c>
      <c r="D45" s="14">
        <v>231</v>
      </c>
      <c r="E45" s="61"/>
    </row>
    <row r="46" s="3" customFormat="1" ht="14.25" spans="1:5">
      <c r="A46" s="11">
        <f t="shared" si="4"/>
        <v>44</v>
      </c>
      <c r="B46" s="15" t="s">
        <v>112</v>
      </c>
      <c r="C46" s="13" t="s">
        <v>112</v>
      </c>
      <c r="D46" s="14">
        <v>31.38</v>
      </c>
      <c r="E46" s="61"/>
    </row>
    <row r="47" s="3" customFormat="1" ht="14.25" spans="1:5">
      <c r="A47" s="11">
        <f t="shared" si="4"/>
        <v>45</v>
      </c>
      <c r="B47" s="12" t="s">
        <v>113</v>
      </c>
      <c r="C47" s="13" t="s">
        <v>114</v>
      </c>
      <c r="D47" s="14">
        <v>120</v>
      </c>
      <c r="E47" s="61"/>
    </row>
    <row r="48" s="3" customFormat="1" ht="14.25" spans="1:5">
      <c r="A48" s="11">
        <f t="shared" si="4"/>
        <v>46</v>
      </c>
      <c r="B48" s="12" t="s">
        <v>115</v>
      </c>
      <c r="C48" s="64"/>
      <c r="D48" s="14">
        <v>9.26</v>
      </c>
      <c r="E48" s="61"/>
    </row>
    <row r="49" s="3" customFormat="1" ht="14.25" spans="1:6">
      <c r="A49" s="11"/>
      <c r="B49" s="15" t="s">
        <v>116</v>
      </c>
      <c r="C49" s="64" t="s">
        <v>51</v>
      </c>
      <c r="D49" s="14">
        <f>SUM(D3:D48)</f>
        <v>3301</v>
      </c>
      <c r="E49" s="61"/>
      <c r="F49" s="3" t="s">
        <v>117</v>
      </c>
    </row>
    <row r="51" ht="36" customHeight="1" spans="1:5">
      <c r="A51" s="36" t="s">
        <v>118</v>
      </c>
      <c r="B51" s="36"/>
      <c r="C51" s="36"/>
      <c r="D51" s="36"/>
      <c r="E51" s="36"/>
    </row>
  </sheetData>
  <mergeCells count="4">
    <mergeCell ref="A1:E1"/>
    <mergeCell ref="A51:E51"/>
    <mergeCell ref="B24:B27"/>
    <mergeCell ref="B31:B3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B19" sqref="B19"/>
    </sheetView>
  </sheetViews>
  <sheetFormatPr defaultColWidth="9" defaultRowHeight="14.25"/>
  <cols>
    <col min="1" max="1" width="9" style="3"/>
    <col min="2" max="3" width="35.875" style="4" customWidth="1"/>
    <col min="4" max="4" width="10.375" style="50" customWidth="1"/>
    <col min="5" max="5" width="10.375" style="51" customWidth="1"/>
    <col min="6" max="6" width="34.625" style="3" customWidth="1"/>
    <col min="7" max="8" width="9" style="3"/>
    <col min="9" max="9" width="12.625" style="3"/>
    <col min="10" max="16384" width="9" style="3"/>
  </cols>
  <sheetData>
    <row r="1" s="1" customFormat="1" ht="18.75" spans="1:9">
      <c r="A1" s="6" t="s">
        <v>119</v>
      </c>
      <c r="B1" s="6"/>
      <c r="C1" s="6"/>
      <c r="D1" s="52"/>
      <c r="E1" s="52"/>
      <c r="F1" s="6"/>
      <c r="G1" s="7"/>
      <c r="H1" s="7"/>
      <c r="I1" s="7"/>
    </row>
    <row r="2" ht="42.75" spans="1:6">
      <c r="A2" s="8" t="s">
        <v>8</v>
      </c>
      <c r="B2" s="8" t="s">
        <v>120</v>
      </c>
      <c r="C2" s="8" t="s">
        <v>46</v>
      </c>
      <c r="D2" s="8" t="s">
        <v>47</v>
      </c>
      <c r="E2" s="10" t="s">
        <v>48</v>
      </c>
      <c r="F2" s="8" t="s">
        <v>13</v>
      </c>
    </row>
    <row r="3" spans="1:6">
      <c r="A3" s="11">
        <f>ROW()-2</f>
        <v>1</v>
      </c>
      <c r="B3" s="15" t="s">
        <v>121</v>
      </c>
      <c r="C3" s="15" t="s">
        <v>121</v>
      </c>
      <c r="D3" s="22">
        <v>52.44</v>
      </c>
      <c r="E3" s="22"/>
      <c r="F3" s="15" t="s">
        <v>122</v>
      </c>
    </row>
    <row r="4" spans="1:6">
      <c r="A4" s="11">
        <f t="shared" ref="A4:A13" si="0">ROW()-2</f>
        <v>2</v>
      </c>
      <c r="B4" s="15" t="s">
        <v>123</v>
      </c>
      <c r="C4" s="13" t="s">
        <v>124</v>
      </c>
      <c r="D4" s="22">
        <v>100</v>
      </c>
      <c r="E4" s="22"/>
      <c r="F4" s="15" t="s">
        <v>117</v>
      </c>
    </row>
    <row r="5" spans="1:6">
      <c r="A5" s="11">
        <f t="shared" si="0"/>
        <v>3</v>
      </c>
      <c r="B5" s="12" t="s">
        <v>125</v>
      </c>
      <c r="C5" s="13" t="s">
        <v>126</v>
      </c>
      <c r="D5" s="38">
        <v>50</v>
      </c>
      <c r="E5" s="38"/>
      <c r="F5" s="15" t="s">
        <v>117</v>
      </c>
    </row>
    <row r="6" spans="1:6">
      <c r="A6" s="11">
        <f t="shared" si="0"/>
        <v>4</v>
      </c>
      <c r="B6" s="12" t="s">
        <v>127</v>
      </c>
      <c r="C6" s="13" t="s">
        <v>128</v>
      </c>
      <c r="D6" s="22">
        <v>160</v>
      </c>
      <c r="E6" s="22"/>
      <c r="F6" s="15"/>
    </row>
    <row r="7" spans="1:6">
      <c r="A7" s="11">
        <f t="shared" si="0"/>
        <v>5</v>
      </c>
      <c r="B7" s="15" t="s">
        <v>129</v>
      </c>
      <c r="C7" s="13" t="s">
        <v>130</v>
      </c>
      <c r="D7" s="38">
        <v>52.44</v>
      </c>
      <c r="E7" s="38"/>
      <c r="F7" s="53"/>
    </row>
    <row r="8" spans="1:6">
      <c r="A8" s="11">
        <f t="shared" si="0"/>
        <v>6</v>
      </c>
      <c r="B8" s="15" t="s">
        <v>131</v>
      </c>
      <c r="C8" s="13" t="s">
        <v>131</v>
      </c>
      <c r="D8" s="22">
        <v>103.96</v>
      </c>
      <c r="E8" s="22"/>
      <c r="F8" s="15" t="s">
        <v>117</v>
      </c>
    </row>
    <row r="9" ht="42.75" spans="1:6">
      <c r="A9" s="11">
        <f t="shared" si="0"/>
        <v>7</v>
      </c>
      <c r="B9" s="15" t="s">
        <v>132</v>
      </c>
      <c r="C9" s="13" t="s">
        <v>133</v>
      </c>
      <c r="D9" s="22">
        <v>160.08</v>
      </c>
      <c r="E9" s="22"/>
      <c r="F9" s="53"/>
    </row>
    <row r="10" ht="85.5" spans="1:6">
      <c r="A10" s="11">
        <f t="shared" si="0"/>
        <v>8</v>
      </c>
      <c r="B10" s="15" t="s">
        <v>134</v>
      </c>
      <c r="C10" s="13" t="s">
        <v>135</v>
      </c>
      <c r="D10" s="22">
        <v>353.28</v>
      </c>
      <c r="E10" s="22"/>
      <c r="F10" s="53"/>
    </row>
    <row r="11" spans="1:6">
      <c r="A11" s="11">
        <f t="shared" si="0"/>
        <v>9</v>
      </c>
      <c r="B11" s="12" t="s">
        <v>136</v>
      </c>
      <c r="C11" s="13" t="s">
        <v>137</v>
      </c>
      <c r="D11" s="38">
        <v>312</v>
      </c>
      <c r="E11" s="38"/>
      <c r="F11" s="53"/>
    </row>
    <row r="12" spans="1:6">
      <c r="A12" s="11">
        <f t="shared" si="0"/>
        <v>10</v>
      </c>
      <c r="B12" s="54" t="s">
        <v>138</v>
      </c>
      <c r="C12" s="13" t="s">
        <v>138</v>
      </c>
      <c r="D12" s="55">
        <v>400</v>
      </c>
      <c r="E12" s="55"/>
      <c r="F12" s="27"/>
    </row>
    <row r="13" ht="42.75" spans="1:6">
      <c r="A13" s="11">
        <f t="shared" si="0"/>
        <v>11</v>
      </c>
      <c r="B13" s="54" t="s">
        <v>139</v>
      </c>
      <c r="C13" s="24" t="s">
        <v>140</v>
      </c>
      <c r="D13" s="22">
        <v>1375.86</v>
      </c>
      <c r="E13" s="22"/>
      <c r="F13" s="15" t="s">
        <v>141</v>
      </c>
    </row>
    <row r="14" spans="1:6">
      <c r="A14" s="11">
        <f t="shared" ref="A14:A22" si="1">ROW()-2</f>
        <v>12</v>
      </c>
      <c r="B14" s="15" t="s">
        <v>142</v>
      </c>
      <c r="C14" s="13" t="s">
        <v>143</v>
      </c>
      <c r="D14" s="22">
        <v>1077</v>
      </c>
      <c r="E14" s="22"/>
      <c r="F14" s="15"/>
    </row>
    <row r="15" s="2" customFormat="1" spans="1:6">
      <c r="A15" s="11">
        <f t="shared" si="1"/>
        <v>13</v>
      </c>
      <c r="B15" s="12" t="s">
        <v>144</v>
      </c>
      <c r="C15" s="13" t="s">
        <v>145</v>
      </c>
      <c r="D15" s="14">
        <v>1364.27</v>
      </c>
      <c r="E15" s="14"/>
      <c r="F15" s="11" t="s">
        <v>146</v>
      </c>
    </row>
    <row r="16" spans="1:6">
      <c r="A16" s="11">
        <f t="shared" si="1"/>
        <v>14</v>
      </c>
      <c r="B16" s="12" t="s">
        <v>147</v>
      </c>
      <c r="C16" s="13" t="s">
        <v>147</v>
      </c>
      <c r="D16" s="56">
        <v>437</v>
      </c>
      <c r="E16" s="56"/>
      <c r="F16" s="11"/>
    </row>
    <row r="17" s="2" customFormat="1" spans="1:6">
      <c r="A17" s="11">
        <f t="shared" si="1"/>
        <v>15</v>
      </c>
      <c r="B17" s="12" t="s">
        <v>148</v>
      </c>
      <c r="C17" s="13" t="s">
        <v>149</v>
      </c>
      <c r="D17" s="57">
        <v>927.23</v>
      </c>
      <c r="E17" s="57"/>
      <c r="F17" s="11"/>
    </row>
    <row r="18" s="49" customFormat="1" spans="1:6">
      <c r="A18" s="11">
        <f t="shared" si="1"/>
        <v>16</v>
      </c>
      <c r="B18" s="15" t="s">
        <v>150</v>
      </c>
      <c r="C18" s="13" t="s">
        <v>151</v>
      </c>
      <c r="D18" s="14">
        <v>150</v>
      </c>
      <c r="E18" s="14"/>
      <c r="F18" s="15" t="s">
        <v>152</v>
      </c>
    </row>
    <row r="19" s="2" customFormat="1" spans="1:6">
      <c r="A19" s="11">
        <f t="shared" si="1"/>
        <v>17</v>
      </c>
      <c r="B19" s="15" t="s">
        <v>153</v>
      </c>
      <c r="C19" s="13" t="s">
        <v>154</v>
      </c>
      <c r="D19" s="14">
        <v>298</v>
      </c>
      <c r="E19" s="14"/>
      <c r="F19" s="15" t="s">
        <v>152</v>
      </c>
    </row>
    <row r="20" spans="1:6">
      <c r="A20" s="11">
        <f t="shared" si="1"/>
        <v>18</v>
      </c>
      <c r="B20" s="15" t="s">
        <v>155</v>
      </c>
      <c r="C20" s="13" t="s">
        <v>156</v>
      </c>
      <c r="D20" s="22">
        <v>130</v>
      </c>
      <c r="E20" s="22"/>
      <c r="F20" s="15"/>
    </row>
    <row r="21" spans="1:6">
      <c r="A21" s="11">
        <f t="shared" si="1"/>
        <v>19</v>
      </c>
      <c r="B21" s="15" t="s">
        <v>157</v>
      </c>
      <c r="C21" s="13" t="s">
        <v>158</v>
      </c>
      <c r="D21" s="22">
        <v>505</v>
      </c>
      <c r="E21" s="22"/>
      <c r="F21" s="15" t="s">
        <v>159</v>
      </c>
    </row>
    <row r="22" ht="28.5" spans="1:6">
      <c r="A22" s="11">
        <f t="shared" si="1"/>
        <v>20</v>
      </c>
      <c r="B22" s="15" t="s">
        <v>160</v>
      </c>
      <c r="C22" s="13" t="s">
        <v>161</v>
      </c>
      <c r="D22" s="22">
        <v>286</v>
      </c>
      <c r="E22" s="22"/>
      <c r="F22" s="15" t="s">
        <v>162</v>
      </c>
    </row>
    <row r="23" spans="1:9">
      <c r="A23" s="11"/>
      <c r="B23" s="15" t="s">
        <v>116</v>
      </c>
      <c r="C23" s="15" t="s">
        <v>51</v>
      </c>
      <c r="D23" s="14">
        <f>SUM(D3:D22)</f>
        <v>8294.56</v>
      </c>
      <c r="E23" s="14"/>
      <c r="F23" s="11"/>
      <c r="I23" s="3" t="s">
        <v>117</v>
      </c>
    </row>
  </sheetData>
  <autoFilter xmlns:etc="http://www.wps.cn/officeDocument/2017/etCustomData" ref="A2:I23" etc:filterBottomFollowUsedRange="0">
    <extLst/>
  </autoFilter>
  <mergeCells count="2">
    <mergeCell ref="A1:F1"/>
    <mergeCell ref="F15:F17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opLeftCell="A3" workbookViewId="0">
      <selection activeCell="F40" sqref="F40"/>
    </sheetView>
  </sheetViews>
  <sheetFormatPr defaultColWidth="9" defaultRowHeight="14.25"/>
  <cols>
    <col min="1" max="1" width="9" style="3"/>
    <col min="2" max="3" width="35.875" style="4" customWidth="1"/>
    <col min="4" max="4" width="10.375" style="50" customWidth="1"/>
    <col min="5" max="5" width="10.375" style="51" customWidth="1"/>
    <col min="6" max="6" width="32.875" style="3" customWidth="1"/>
    <col min="7" max="7" width="9" style="3"/>
    <col min="8" max="8" width="12.625" style="3"/>
    <col min="9" max="16384" width="9" style="3"/>
  </cols>
  <sheetData>
    <row r="1" s="1" customFormat="1" ht="18.75" spans="1:9">
      <c r="A1" s="6" t="s">
        <v>163</v>
      </c>
      <c r="B1" s="6"/>
      <c r="C1" s="6"/>
      <c r="D1" s="52"/>
      <c r="E1" s="52"/>
      <c r="F1" s="6"/>
      <c r="G1" s="7"/>
      <c r="H1" s="7"/>
      <c r="I1" s="7"/>
    </row>
    <row r="2" ht="42.75" spans="1:6">
      <c r="A2" s="8" t="s">
        <v>8</v>
      </c>
      <c r="B2" s="8" t="s">
        <v>120</v>
      </c>
      <c r="C2" s="8" t="s">
        <v>46</v>
      </c>
      <c r="D2" s="8" t="s">
        <v>47</v>
      </c>
      <c r="E2" s="10" t="s">
        <v>48</v>
      </c>
      <c r="F2" s="8" t="s">
        <v>13</v>
      </c>
    </row>
    <row r="3" s="2" customFormat="1" ht="42.75" spans="1:6">
      <c r="A3" s="11">
        <f>ROW()-2</f>
        <v>1</v>
      </c>
      <c r="B3" s="15" t="s">
        <v>164</v>
      </c>
      <c r="C3" s="24" t="s">
        <v>165</v>
      </c>
      <c r="D3" s="14">
        <v>317.4</v>
      </c>
      <c r="E3" s="14"/>
      <c r="F3" s="15" t="s">
        <v>117</v>
      </c>
    </row>
    <row r="4" s="2" customFormat="1" spans="1:6">
      <c r="A4" s="11">
        <v>2</v>
      </c>
      <c r="B4" s="12" t="s">
        <v>166</v>
      </c>
      <c r="C4" s="13" t="s">
        <v>167</v>
      </c>
      <c r="D4" s="53">
        <v>92</v>
      </c>
      <c r="E4" s="53"/>
      <c r="F4" s="15"/>
    </row>
    <row r="5" spans="1:6">
      <c r="A5" s="11">
        <f t="shared" ref="A5:A13" si="0">ROW()-2</f>
        <v>3</v>
      </c>
      <c r="B5" s="15" t="s">
        <v>121</v>
      </c>
      <c r="C5" s="15" t="s">
        <v>121</v>
      </c>
      <c r="D5" s="22">
        <v>52.44</v>
      </c>
      <c r="E5" s="22"/>
      <c r="F5" s="15" t="s">
        <v>122</v>
      </c>
    </row>
    <row r="6" spans="1:6">
      <c r="A6" s="11">
        <f t="shared" si="0"/>
        <v>4</v>
      </c>
      <c r="B6" s="15" t="s">
        <v>123</v>
      </c>
      <c r="C6" s="13" t="s">
        <v>124</v>
      </c>
      <c r="D6" s="22">
        <v>100</v>
      </c>
      <c r="E6" s="22"/>
      <c r="F6" s="15" t="s">
        <v>117</v>
      </c>
    </row>
    <row r="7" spans="1:6">
      <c r="A7" s="11">
        <f t="shared" si="0"/>
        <v>5</v>
      </c>
      <c r="B7" s="12" t="s">
        <v>125</v>
      </c>
      <c r="C7" s="13" t="s">
        <v>126</v>
      </c>
      <c r="D7" s="38">
        <v>50</v>
      </c>
      <c r="E7" s="38"/>
      <c r="F7" s="15" t="s">
        <v>117</v>
      </c>
    </row>
    <row r="8" spans="1:6">
      <c r="A8" s="11">
        <f t="shared" si="0"/>
        <v>6</v>
      </c>
      <c r="B8" s="12" t="s">
        <v>127</v>
      </c>
      <c r="C8" s="13" t="s">
        <v>128</v>
      </c>
      <c r="D8" s="22">
        <v>160</v>
      </c>
      <c r="E8" s="22"/>
      <c r="F8" s="15"/>
    </row>
    <row r="9" spans="1:6">
      <c r="A9" s="11">
        <f t="shared" si="0"/>
        <v>7</v>
      </c>
      <c r="B9" s="15" t="s">
        <v>129</v>
      </c>
      <c r="C9" s="13" t="s">
        <v>130</v>
      </c>
      <c r="D9" s="38">
        <v>52.44</v>
      </c>
      <c r="E9" s="38"/>
      <c r="F9" s="53"/>
    </row>
    <row r="10" spans="1:6">
      <c r="A10" s="11">
        <f t="shared" si="0"/>
        <v>8</v>
      </c>
      <c r="B10" s="15" t="s">
        <v>131</v>
      </c>
      <c r="C10" s="13" t="s">
        <v>131</v>
      </c>
      <c r="D10" s="22">
        <v>103.96</v>
      </c>
      <c r="E10" s="22"/>
      <c r="F10" s="15" t="s">
        <v>117</v>
      </c>
    </row>
    <row r="11" ht="42.75" spans="1:6">
      <c r="A11" s="11">
        <f t="shared" si="0"/>
        <v>9</v>
      </c>
      <c r="B11" s="15" t="s">
        <v>132</v>
      </c>
      <c r="C11" s="13" t="s">
        <v>133</v>
      </c>
      <c r="D11" s="22">
        <v>160.08</v>
      </c>
      <c r="E11" s="22"/>
      <c r="F11" s="53"/>
    </row>
    <row r="12" ht="85.5" spans="1:8">
      <c r="A12" s="11">
        <f t="shared" si="0"/>
        <v>10</v>
      </c>
      <c r="B12" s="15" t="s">
        <v>134</v>
      </c>
      <c r="C12" s="13" t="s">
        <v>135</v>
      </c>
      <c r="D12" s="22">
        <v>353.28</v>
      </c>
      <c r="E12" s="22"/>
      <c r="F12" s="53"/>
      <c r="H12" s="3" t="s">
        <v>117</v>
      </c>
    </row>
    <row r="13" spans="1:6">
      <c r="A13" s="11">
        <f t="shared" si="0"/>
        <v>11</v>
      </c>
      <c r="B13" s="12" t="s">
        <v>136</v>
      </c>
      <c r="C13" s="13" t="s">
        <v>137</v>
      </c>
      <c r="D13" s="38">
        <v>312</v>
      </c>
      <c r="E13" s="38"/>
      <c r="F13" s="53"/>
    </row>
    <row r="14" spans="1:6">
      <c r="A14" s="11">
        <f t="shared" ref="A14:A26" si="1">ROW()-2</f>
        <v>12</v>
      </c>
      <c r="B14" s="54" t="s">
        <v>138</v>
      </c>
      <c r="C14" s="13" t="s">
        <v>138</v>
      </c>
      <c r="D14" s="55">
        <v>400</v>
      </c>
      <c r="E14" s="55"/>
      <c r="F14" s="27"/>
    </row>
    <row r="15" ht="42.75" spans="1:6">
      <c r="A15" s="11">
        <f t="shared" si="1"/>
        <v>13</v>
      </c>
      <c r="B15" s="54" t="s">
        <v>139</v>
      </c>
      <c r="C15" s="13" t="s">
        <v>140</v>
      </c>
      <c r="D15" s="22">
        <v>1375.86</v>
      </c>
      <c r="E15" s="22"/>
      <c r="F15" s="15" t="s">
        <v>168</v>
      </c>
    </row>
    <row r="16" spans="1:6">
      <c r="A16" s="11">
        <f t="shared" si="1"/>
        <v>14</v>
      </c>
      <c r="B16" s="15" t="s">
        <v>142</v>
      </c>
      <c r="C16" s="13" t="s">
        <v>143</v>
      </c>
      <c r="D16" s="22">
        <v>1077</v>
      </c>
      <c r="E16" s="22"/>
      <c r="F16" s="15"/>
    </row>
    <row r="17" s="2" customFormat="1" ht="28.5" spans="1:6">
      <c r="A17" s="11">
        <f t="shared" si="1"/>
        <v>15</v>
      </c>
      <c r="B17" s="12" t="s">
        <v>144</v>
      </c>
      <c r="C17" s="24" t="s">
        <v>145</v>
      </c>
      <c r="D17" s="14">
        <v>1364.27</v>
      </c>
      <c r="E17" s="14"/>
      <c r="F17" s="11" t="s">
        <v>169</v>
      </c>
    </row>
    <row r="18" spans="1:6">
      <c r="A18" s="11">
        <f t="shared" si="1"/>
        <v>16</v>
      </c>
      <c r="B18" s="12" t="s">
        <v>170</v>
      </c>
      <c r="C18" s="13" t="s">
        <v>147</v>
      </c>
      <c r="D18" s="56">
        <v>437</v>
      </c>
      <c r="E18" s="56"/>
      <c r="F18" s="11"/>
    </row>
    <row r="19" s="2" customFormat="1" spans="1:6">
      <c r="A19" s="11">
        <f t="shared" si="1"/>
        <v>17</v>
      </c>
      <c r="B19" s="12" t="s">
        <v>148</v>
      </c>
      <c r="C19" s="13" t="s">
        <v>149</v>
      </c>
      <c r="D19" s="57">
        <v>927.23</v>
      </c>
      <c r="E19" s="57"/>
      <c r="F19" s="11"/>
    </row>
    <row r="20" s="49" customFormat="1" spans="1:6">
      <c r="A20" s="11">
        <f t="shared" si="1"/>
        <v>18</v>
      </c>
      <c r="B20" s="15" t="s">
        <v>150</v>
      </c>
      <c r="C20" s="13" t="s">
        <v>151</v>
      </c>
      <c r="D20" s="14">
        <v>150</v>
      </c>
      <c r="E20" s="14"/>
      <c r="F20" s="15" t="s">
        <v>152</v>
      </c>
    </row>
    <row r="21" s="2" customFormat="1" spans="1:6">
      <c r="A21" s="11">
        <f t="shared" si="1"/>
        <v>19</v>
      </c>
      <c r="B21" s="15" t="s">
        <v>153</v>
      </c>
      <c r="C21" s="13" t="s">
        <v>154</v>
      </c>
      <c r="D21" s="14">
        <v>298</v>
      </c>
      <c r="E21" s="14"/>
      <c r="F21" s="15" t="s">
        <v>152</v>
      </c>
    </row>
    <row r="22" s="3" customFormat="1" spans="1:6">
      <c r="A22" s="11">
        <f t="shared" si="1"/>
        <v>20</v>
      </c>
      <c r="B22" s="15" t="s">
        <v>171</v>
      </c>
      <c r="C22" s="13" t="s">
        <v>172</v>
      </c>
      <c r="D22" s="22">
        <v>154</v>
      </c>
      <c r="E22" s="22"/>
      <c r="F22" s="15" t="s">
        <v>173</v>
      </c>
    </row>
    <row r="23" ht="28.5" spans="1:6">
      <c r="A23" s="11">
        <f t="shared" si="1"/>
        <v>21</v>
      </c>
      <c r="B23" s="15" t="s">
        <v>174</v>
      </c>
      <c r="C23" s="13" t="s">
        <v>175</v>
      </c>
      <c r="D23" s="22">
        <v>317</v>
      </c>
      <c r="E23" s="22"/>
      <c r="F23" s="14"/>
    </row>
    <row r="24" spans="1:6">
      <c r="A24" s="11">
        <f t="shared" si="1"/>
        <v>22</v>
      </c>
      <c r="B24" s="15" t="s">
        <v>155</v>
      </c>
      <c r="C24" s="13" t="s">
        <v>156</v>
      </c>
      <c r="D24" s="22">
        <v>130</v>
      </c>
      <c r="E24" s="22"/>
      <c r="F24" s="15"/>
    </row>
    <row r="25" spans="1:6">
      <c r="A25" s="11">
        <f t="shared" si="1"/>
        <v>23</v>
      </c>
      <c r="B25" s="15" t="s">
        <v>157</v>
      </c>
      <c r="C25" s="13" t="s">
        <v>158</v>
      </c>
      <c r="D25" s="22">
        <v>505</v>
      </c>
      <c r="E25" s="22"/>
      <c r="F25" s="15" t="s">
        <v>159</v>
      </c>
    </row>
    <row r="26" ht="28.5" spans="1:6">
      <c r="A26" s="11">
        <f t="shared" si="1"/>
        <v>24</v>
      </c>
      <c r="B26" s="15" t="s">
        <v>160</v>
      </c>
      <c r="C26" s="15" t="s">
        <v>161</v>
      </c>
      <c r="D26" s="22">
        <v>286</v>
      </c>
      <c r="E26" s="22"/>
      <c r="F26" s="15" t="s">
        <v>162</v>
      </c>
    </row>
    <row r="27" spans="1:8">
      <c r="A27" s="11"/>
      <c r="B27" s="15" t="s">
        <v>176</v>
      </c>
      <c r="C27" s="15" t="s">
        <v>51</v>
      </c>
      <c r="D27" s="14">
        <f>SUM(D3:D26)</f>
        <v>9174.96</v>
      </c>
      <c r="E27" s="14"/>
      <c r="F27" s="11"/>
      <c r="H27" s="3" t="s">
        <v>117</v>
      </c>
    </row>
    <row r="28" spans="8:8">
      <c r="H28" s="3" t="s">
        <v>117</v>
      </c>
    </row>
  </sheetData>
  <autoFilter xmlns:etc="http://www.wps.cn/officeDocument/2017/etCustomData" ref="A2:I28" etc:filterBottomFollowUsedRange="0">
    <extLst/>
  </autoFilter>
  <mergeCells count="2">
    <mergeCell ref="A1:F1"/>
    <mergeCell ref="F17:F19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0"/>
  <sheetViews>
    <sheetView topLeftCell="A12" workbookViewId="0">
      <selection activeCell="B9" sqref="B9"/>
    </sheetView>
  </sheetViews>
  <sheetFormatPr defaultColWidth="9" defaultRowHeight="12" outlineLevelCol="4"/>
  <cols>
    <col min="1" max="1" width="9" style="1"/>
    <col min="2" max="2" width="41.25" style="1" customWidth="1"/>
    <col min="3" max="3" width="33.375" style="1" customWidth="1"/>
    <col min="4" max="4" width="11.625" style="31" customWidth="1"/>
    <col min="5" max="5" width="9" style="1"/>
    <col min="6" max="6" width="12.625" style="1"/>
    <col min="7" max="16384" width="9" style="1"/>
  </cols>
  <sheetData>
    <row r="1" ht="18.75" spans="1:5">
      <c r="A1" s="42" t="s">
        <v>177</v>
      </c>
      <c r="B1" s="42"/>
      <c r="C1" s="42"/>
      <c r="D1" s="42"/>
      <c r="E1" s="42"/>
    </row>
    <row r="2" ht="42.75" spans="1:5">
      <c r="A2" s="33" t="s">
        <v>8</v>
      </c>
      <c r="B2" s="33" t="s">
        <v>178</v>
      </c>
      <c r="C2" s="33" t="s">
        <v>46</v>
      </c>
      <c r="D2" s="34" t="s">
        <v>47</v>
      </c>
      <c r="E2" s="35" t="s">
        <v>48</v>
      </c>
    </row>
    <row r="3" s="3" customFormat="1" ht="14.25" spans="1:5">
      <c r="A3" s="11">
        <f t="shared" ref="A3:A20" si="0">ROW()-2</f>
        <v>1</v>
      </c>
      <c r="B3" s="12" t="s">
        <v>49</v>
      </c>
      <c r="C3" s="43" t="s">
        <v>50</v>
      </c>
      <c r="D3" s="22" t="s">
        <v>51</v>
      </c>
      <c r="E3" s="11"/>
    </row>
    <row r="4" s="3" customFormat="1" ht="14.25" spans="1:5">
      <c r="A4" s="11">
        <f t="shared" si="0"/>
        <v>2</v>
      </c>
      <c r="B4" s="12" t="s">
        <v>52</v>
      </c>
      <c r="C4" s="44" t="s">
        <v>53</v>
      </c>
      <c r="D4" s="22">
        <v>0</v>
      </c>
      <c r="E4" s="11"/>
    </row>
    <row r="5" s="3" customFormat="1" ht="14.25" spans="1:5">
      <c r="A5" s="11">
        <f t="shared" si="0"/>
        <v>3</v>
      </c>
      <c r="B5" s="12" t="s">
        <v>54</v>
      </c>
      <c r="C5" s="44" t="s">
        <v>55</v>
      </c>
      <c r="D5" s="22">
        <v>0</v>
      </c>
      <c r="E5" s="11"/>
    </row>
    <row r="6" s="3" customFormat="1" ht="14.25" spans="1:5">
      <c r="A6" s="11">
        <f t="shared" si="0"/>
        <v>4</v>
      </c>
      <c r="B6" s="12" t="s">
        <v>179</v>
      </c>
      <c r="C6" s="43" t="s">
        <v>180</v>
      </c>
      <c r="D6" s="22">
        <v>2</v>
      </c>
      <c r="E6" s="11"/>
    </row>
    <row r="7" s="3" customFormat="1" ht="14.25" spans="1:5">
      <c r="A7" s="11">
        <f t="shared" si="0"/>
        <v>5</v>
      </c>
      <c r="B7" s="15" t="s">
        <v>181</v>
      </c>
      <c r="C7" s="45" t="s">
        <v>181</v>
      </c>
      <c r="D7" s="22">
        <v>18</v>
      </c>
      <c r="E7" s="11"/>
    </row>
    <row r="8" s="3" customFormat="1" ht="14.25" spans="1:5">
      <c r="A8" s="11">
        <f t="shared" si="0"/>
        <v>6</v>
      </c>
      <c r="B8" s="12" t="s">
        <v>61</v>
      </c>
      <c r="C8" s="43" t="s">
        <v>61</v>
      </c>
      <c r="D8" s="22">
        <v>30</v>
      </c>
      <c r="E8" s="11"/>
    </row>
    <row r="9" s="3" customFormat="1" ht="14.25" spans="1:5">
      <c r="A9" s="11">
        <f t="shared" si="0"/>
        <v>7</v>
      </c>
      <c r="B9" s="12" t="s">
        <v>182</v>
      </c>
      <c r="C9" s="43" t="s">
        <v>62</v>
      </c>
      <c r="D9" s="22">
        <v>286</v>
      </c>
      <c r="E9" s="11"/>
    </row>
    <row r="10" s="3" customFormat="1" ht="14.25" spans="1:5">
      <c r="A10" s="11">
        <f t="shared" si="0"/>
        <v>8</v>
      </c>
      <c r="B10" s="15" t="s">
        <v>63</v>
      </c>
      <c r="C10" s="43" t="s">
        <v>64</v>
      </c>
      <c r="D10" s="14">
        <v>30</v>
      </c>
      <c r="E10" s="11"/>
    </row>
    <row r="11" s="3" customFormat="1" ht="14.25" spans="1:5">
      <c r="A11" s="11">
        <f t="shared" si="0"/>
        <v>9</v>
      </c>
      <c r="B11" s="12" t="s">
        <v>65</v>
      </c>
      <c r="C11" s="43" t="s">
        <v>65</v>
      </c>
      <c r="D11" s="22">
        <v>125</v>
      </c>
      <c r="E11" s="11"/>
    </row>
    <row r="12" s="2" customFormat="1" ht="28.5" spans="1:5">
      <c r="A12" s="11">
        <f t="shared" si="0"/>
        <v>10</v>
      </c>
      <c r="B12" s="15" t="s">
        <v>66</v>
      </c>
      <c r="C12" s="46" t="s">
        <v>66</v>
      </c>
      <c r="D12" s="22">
        <v>125</v>
      </c>
      <c r="E12" s="16"/>
    </row>
    <row r="13" s="2" customFormat="1" ht="28.5" spans="1:5">
      <c r="A13" s="11">
        <f t="shared" si="0"/>
        <v>11</v>
      </c>
      <c r="B13" s="15" t="s">
        <v>67</v>
      </c>
      <c r="C13" s="43" t="s">
        <v>67</v>
      </c>
      <c r="D13" s="22">
        <v>125</v>
      </c>
      <c r="E13" s="16"/>
    </row>
    <row r="14" s="3" customFormat="1" ht="14.25" spans="1:5">
      <c r="A14" s="11">
        <f t="shared" si="0"/>
        <v>12</v>
      </c>
      <c r="B14" s="15" t="s">
        <v>68</v>
      </c>
      <c r="C14" s="43" t="s">
        <v>68</v>
      </c>
      <c r="D14" s="22">
        <v>125</v>
      </c>
      <c r="E14" s="11"/>
    </row>
    <row r="15" s="2" customFormat="1" ht="14.25" spans="1:5">
      <c r="A15" s="11">
        <f t="shared" si="0"/>
        <v>13</v>
      </c>
      <c r="B15" s="15" t="s">
        <v>70</v>
      </c>
      <c r="C15" s="43" t="s">
        <v>70</v>
      </c>
      <c r="D15" s="14">
        <v>125</v>
      </c>
      <c r="E15" s="16"/>
    </row>
    <row r="16" s="3" customFormat="1" ht="14.25" spans="1:5">
      <c r="A16" s="11">
        <f t="shared" si="0"/>
        <v>14</v>
      </c>
      <c r="B16" s="15" t="s">
        <v>71</v>
      </c>
      <c r="C16" s="43" t="s">
        <v>71</v>
      </c>
      <c r="D16" s="14">
        <v>125</v>
      </c>
      <c r="E16" s="11"/>
    </row>
    <row r="17" s="2" customFormat="1" ht="14.25" spans="1:5">
      <c r="A17" s="11">
        <f t="shared" si="0"/>
        <v>15</v>
      </c>
      <c r="B17" s="15" t="s">
        <v>183</v>
      </c>
      <c r="C17" s="15" t="s">
        <v>183</v>
      </c>
      <c r="D17" s="14">
        <v>8.36</v>
      </c>
      <c r="E17" s="16"/>
    </row>
    <row r="18" s="3" customFormat="1" ht="14.25" spans="1:5">
      <c r="A18" s="11">
        <f t="shared" si="0"/>
        <v>16</v>
      </c>
      <c r="B18" s="15" t="s">
        <v>73</v>
      </c>
      <c r="C18" s="43" t="s">
        <v>74</v>
      </c>
      <c r="D18" s="14">
        <v>18.4</v>
      </c>
      <c r="E18" s="11"/>
    </row>
    <row r="19" s="3" customFormat="1" ht="85.5" spans="1:5">
      <c r="A19" s="11">
        <f t="shared" si="0"/>
        <v>17</v>
      </c>
      <c r="B19" s="15" t="s">
        <v>77</v>
      </c>
      <c r="C19" s="43" t="s">
        <v>78</v>
      </c>
      <c r="D19" s="28">
        <v>31.28</v>
      </c>
      <c r="E19" s="11"/>
    </row>
    <row r="20" s="3" customFormat="1" ht="14.25" spans="1:5">
      <c r="A20" s="11">
        <f t="shared" si="0"/>
        <v>18</v>
      </c>
      <c r="B20" s="11" t="s">
        <v>79</v>
      </c>
      <c r="C20" s="43" t="s">
        <v>80</v>
      </c>
      <c r="D20" s="28">
        <v>9.2</v>
      </c>
      <c r="E20" s="11"/>
    </row>
    <row r="21" s="3" customFormat="1" ht="14.25" spans="1:5">
      <c r="A21" s="11"/>
      <c r="B21" s="11"/>
      <c r="C21" s="43" t="s">
        <v>81</v>
      </c>
      <c r="D21" s="28">
        <v>4.6</v>
      </c>
      <c r="E21" s="11"/>
    </row>
    <row r="22" s="3" customFormat="1" ht="14.25" spans="1:5">
      <c r="A22" s="11"/>
      <c r="B22" s="11"/>
      <c r="C22" s="43" t="s">
        <v>82</v>
      </c>
      <c r="D22" s="28">
        <v>4.6</v>
      </c>
      <c r="E22" s="11"/>
    </row>
    <row r="23" s="3" customFormat="1" ht="14.25" spans="1:5">
      <c r="A23" s="11"/>
      <c r="B23" s="11"/>
      <c r="C23" s="43" t="s">
        <v>83</v>
      </c>
      <c r="D23" s="28">
        <v>46</v>
      </c>
      <c r="E23" s="11"/>
    </row>
    <row r="24" s="3" customFormat="1" ht="42.75" spans="1:5">
      <c r="A24" s="11">
        <v>19</v>
      </c>
      <c r="B24" s="15" t="s">
        <v>184</v>
      </c>
      <c r="C24" s="43" t="s">
        <v>185</v>
      </c>
      <c r="D24" s="28">
        <v>29.44</v>
      </c>
      <c r="E24" s="11"/>
    </row>
    <row r="25" s="3" customFormat="1" ht="14.25" spans="1:5">
      <c r="A25" s="11">
        <v>20</v>
      </c>
      <c r="B25" s="15" t="s">
        <v>86</v>
      </c>
      <c r="C25" s="43" t="s">
        <v>86</v>
      </c>
      <c r="D25" s="28">
        <v>5.52</v>
      </c>
      <c r="E25" s="11"/>
    </row>
    <row r="26" s="3" customFormat="1" ht="14.25" spans="1:5">
      <c r="A26" s="11">
        <v>21</v>
      </c>
      <c r="B26" s="11" t="s">
        <v>89</v>
      </c>
      <c r="C26" s="43" t="s">
        <v>90</v>
      </c>
      <c r="D26" s="28">
        <v>24.84</v>
      </c>
      <c r="E26" s="11"/>
    </row>
    <row r="27" s="3" customFormat="1" ht="14.25" spans="1:5">
      <c r="A27" s="11">
        <v>22</v>
      </c>
      <c r="B27" s="11"/>
      <c r="C27" s="43" t="s">
        <v>91</v>
      </c>
      <c r="D27" s="28">
        <v>9.2</v>
      </c>
      <c r="E27" s="11"/>
    </row>
    <row r="28" s="3" customFormat="1" ht="14.25" spans="1:5">
      <c r="A28" s="11">
        <v>23</v>
      </c>
      <c r="B28" s="15" t="s">
        <v>76</v>
      </c>
      <c r="C28" s="43" t="s">
        <v>76</v>
      </c>
      <c r="D28" s="14">
        <v>36.8</v>
      </c>
      <c r="E28" s="11"/>
    </row>
    <row r="29" s="3" customFormat="1" ht="14.25" spans="1:5">
      <c r="A29" s="11">
        <v>24</v>
      </c>
      <c r="B29" s="12" t="s">
        <v>186</v>
      </c>
      <c r="C29" s="43" t="s">
        <v>186</v>
      </c>
      <c r="D29" s="38">
        <v>35</v>
      </c>
      <c r="E29" s="11"/>
    </row>
    <row r="30" s="3" customFormat="1" ht="14.25" spans="1:5">
      <c r="A30" s="11">
        <v>25</v>
      </c>
      <c r="B30" s="12" t="s">
        <v>187</v>
      </c>
      <c r="C30" s="43" t="s">
        <v>187</v>
      </c>
      <c r="D30" s="38">
        <v>35</v>
      </c>
      <c r="E30" s="11"/>
    </row>
    <row r="31" s="2" customFormat="1" ht="14.25" spans="1:5">
      <c r="A31" s="11">
        <v>26</v>
      </c>
      <c r="B31" s="15" t="s">
        <v>188</v>
      </c>
      <c r="C31" s="43" t="s">
        <v>188</v>
      </c>
      <c r="D31" s="22">
        <v>50</v>
      </c>
      <c r="E31" s="16"/>
    </row>
    <row r="32" s="3" customFormat="1" ht="42.75" spans="1:5">
      <c r="A32" s="11">
        <v>27</v>
      </c>
      <c r="B32" s="15" t="s">
        <v>98</v>
      </c>
      <c r="C32" s="43" t="s">
        <v>99</v>
      </c>
      <c r="D32" s="14">
        <v>100</v>
      </c>
      <c r="E32" s="11"/>
    </row>
    <row r="33" s="2" customFormat="1" ht="14.25" spans="1:5">
      <c r="A33" s="11">
        <v>28</v>
      </c>
      <c r="B33" s="47" t="s">
        <v>102</v>
      </c>
      <c r="C33" s="47" t="s">
        <v>102</v>
      </c>
      <c r="D33" s="28">
        <v>18.4</v>
      </c>
      <c r="E33" s="16"/>
    </row>
    <row r="34" s="3" customFormat="1" ht="14.25" spans="1:5">
      <c r="A34" s="11">
        <v>29</v>
      </c>
      <c r="B34" s="15" t="s">
        <v>189</v>
      </c>
      <c r="C34" s="15" t="s">
        <v>189</v>
      </c>
      <c r="D34" s="14">
        <v>141.68</v>
      </c>
      <c r="E34" s="11"/>
    </row>
    <row r="35" s="3" customFormat="1" ht="14.25" spans="1:5">
      <c r="A35" s="11">
        <v>30</v>
      </c>
      <c r="B35" s="15" t="s">
        <v>190</v>
      </c>
      <c r="C35" s="43" t="s">
        <v>106</v>
      </c>
      <c r="D35" s="14">
        <v>8.28</v>
      </c>
      <c r="E35" s="11"/>
    </row>
    <row r="36" s="3" customFormat="1" ht="14.25" spans="1:5">
      <c r="A36" s="11">
        <v>31</v>
      </c>
      <c r="B36" s="15" t="s">
        <v>190</v>
      </c>
      <c r="C36" s="43" t="s">
        <v>105</v>
      </c>
      <c r="D36" s="14">
        <v>21.16</v>
      </c>
      <c r="E36" s="11"/>
    </row>
    <row r="37" s="3" customFormat="1" ht="14.25" spans="1:5">
      <c r="A37" s="11">
        <v>32</v>
      </c>
      <c r="B37" s="15" t="s">
        <v>108</v>
      </c>
      <c r="C37" s="48" t="s">
        <v>109</v>
      </c>
      <c r="D37" s="14">
        <v>9</v>
      </c>
      <c r="E37" s="11"/>
    </row>
    <row r="38" s="3" customFormat="1" ht="14.25" spans="1:5">
      <c r="A38" s="11">
        <v>33</v>
      </c>
      <c r="B38" s="15" t="s">
        <v>110</v>
      </c>
      <c r="C38" s="43" t="s">
        <v>111</v>
      </c>
      <c r="D38" s="28">
        <v>231</v>
      </c>
      <c r="E38" s="11"/>
    </row>
    <row r="39" s="3" customFormat="1" ht="14.25" spans="1:5">
      <c r="A39" s="11">
        <v>34</v>
      </c>
      <c r="B39" s="15" t="s">
        <v>112</v>
      </c>
      <c r="C39" s="43" t="s">
        <v>112</v>
      </c>
      <c r="D39" s="14">
        <v>31.38</v>
      </c>
      <c r="E39" s="11"/>
    </row>
    <row r="40" s="30" customFormat="1" ht="14.25" spans="1:5">
      <c r="A40" s="11"/>
      <c r="B40" s="15" t="s">
        <v>116</v>
      </c>
      <c r="C40" s="15" t="s">
        <v>51</v>
      </c>
      <c r="D40" s="14">
        <f>SUM(D3:D39)</f>
        <v>2025.14</v>
      </c>
      <c r="E40" s="39"/>
    </row>
  </sheetData>
  <mergeCells count="4">
    <mergeCell ref="A1:E1"/>
    <mergeCell ref="A20:A23"/>
    <mergeCell ref="B20:B23"/>
    <mergeCell ref="B26:B27"/>
  </mergeCells>
  <pageMargins left="0.751388888888889" right="0.751388888888889" top="1" bottom="1" header="0.5" footer="0.5"/>
  <pageSetup paperSize="9" scale="63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8"/>
  <sheetViews>
    <sheetView topLeftCell="A20" workbookViewId="0">
      <selection activeCell="F7" sqref="F7"/>
    </sheetView>
  </sheetViews>
  <sheetFormatPr defaultColWidth="9" defaultRowHeight="12" outlineLevelCol="5"/>
  <cols>
    <col min="1" max="1" width="9" style="1"/>
    <col min="2" max="2" width="37.75" style="1" customWidth="1"/>
    <col min="3" max="3" width="36.25" style="1" customWidth="1"/>
    <col min="4" max="4" width="9.875" style="31" customWidth="1"/>
    <col min="5" max="5" width="9" style="1"/>
    <col min="6" max="6" width="12.625" style="1"/>
    <col min="7" max="16384" width="9" style="1"/>
  </cols>
  <sheetData>
    <row r="1" ht="18.75" spans="1:5">
      <c r="A1" s="32" t="s">
        <v>191</v>
      </c>
      <c r="B1" s="32"/>
      <c r="C1" s="32"/>
      <c r="D1" s="32"/>
      <c r="E1" s="32"/>
    </row>
    <row r="2" ht="42.75" spans="1:5">
      <c r="A2" s="33" t="s">
        <v>8</v>
      </c>
      <c r="B2" s="33" t="s">
        <v>192</v>
      </c>
      <c r="C2" s="33" t="s">
        <v>46</v>
      </c>
      <c r="D2" s="34" t="s">
        <v>47</v>
      </c>
      <c r="E2" s="35" t="s">
        <v>48</v>
      </c>
    </row>
    <row r="3" ht="14.25" spans="1:5">
      <c r="A3" s="11">
        <f t="shared" ref="A3:A21" si="0">ROW()-2</f>
        <v>1</v>
      </c>
      <c r="B3" s="12" t="s">
        <v>49</v>
      </c>
      <c r="C3" s="13" t="s">
        <v>50</v>
      </c>
      <c r="D3" s="22" t="s">
        <v>51</v>
      </c>
      <c r="E3" s="36"/>
    </row>
    <row r="4" ht="14.25" spans="1:5">
      <c r="A4" s="11">
        <f t="shared" si="0"/>
        <v>2</v>
      </c>
      <c r="B4" s="12" t="s">
        <v>52</v>
      </c>
      <c r="C4" s="12" t="s">
        <v>53</v>
      </c>
      <c r="D4" s="22">
        <v>0</v>
      </c>
      <c r="E4" s="36"/>
    </row>
    <row r="5" ht="14.25" spans="1:5">
      <c r="A5" s="11">
        <f t="shared" si="0"/>
        <v>3</v>
      </c>
      <c r="B5" s="12" t="s">
        <v>54</v>
      </c>
      <c r="C5" s="12" t="s">
        <v>55</v>
      </c>
      <c r="D5" s="22">
        <v>0</v>
      </c>
      <c r="E5" s="36"/>
    </row>
    <row r="6" ht="14.25" spans="1:5">
      <c r="A6" s="11">
        <f t="shared" si="0"/>
        <v>4</v>
      </c>
      <c r="B6" s="15" t="s">
        <v>181</v>
      </c>
      <c r="C6" s="15" t="s">
        <v>181</v>
      </c>
      <c r="D6" s="22">
        <v>18</v>
      </c>
      <c r="E6" s="36"/>
    </row>
    <row r="7" ht="14.25" spans="1:5">
      <c r="A7" s="11">
        <f t="shared" si="0"/>
        <v>5</v>
      </c>
      <c r="B7" s="12" t="s">
        <v>193</v>
      </c>
      <c r="C7" s="13" t="s">
        <v>60</v>
      </c>
      <c r="D7" s="22">
        <v>24</v>
      </c>
      <c r="E7" s="36"/>
    </row>
    <row r="8" ht="14.25" spans="1:5">
      <c r="A8" s="11">
        <f t="shared" si="0"/>
        <v>6</v>
      </c>
      <c r="B8" s="12" t="s">
        <v>61</v>
      </c>
      <c r="C8" s="13" t="s">
        <v>61</v>
      </c>
      <c r="D8" s="14">
        <v>30</v>
      </c>
      <c r="E8" s="36"/>
    </row>
    <row r="9" ht="14.25" spans="1:5">
      <c r="A9" s="11">
        <f t="shared" si="0"/>
        <v>7</v>
      </c>
      <c r="B9" s="12" t="s">
        <v>182</v>
      </c>
      <c r="C9" s="13" t="s">
        <v>62</v>
      </c>
      <c r="D9" s="22">
        <v>286</v>
      </c>
      <c r="E9" s="36"/>
    </row>
    <row r="10" s="29" customFormat="1" ht="14.25" spans="1:5">
      <c r="A10" s="11">
        <f t="shared" si="0"/>
        <v>8</v>
      </c>
      <c r="B10" s="15" t="s">
        <v>63</v>
      </c>
      <c r="C10" s="13" t="s">
        <v>64</v>
      </c>
      <c r="D10" s="14">
        <v>30</v>
      </c>
      <c r="E10" s="37"/>
    </row>
    <row r="11" ht="14.25" spans="1:5">
      <c r="A11" s="11">
        <f t="shared" si="0"/>
        <v>9</v>
      </c>
      <c r="B11" s="12" t="s">
        <v>65</v>
      </c>
      <c r="C11" s="13" t="s">
        <v>65</v>
      </c>
      <c r="D11" s="14">
        <v>125</v>
      </c>
      <c r="E11" s="36"/>
    </row>
    <row r="12" ht="28.5" spans="1:5">
      <c r="A12" s="11">
        <f t="shared" si="0"/>
        <v>10</v>
      </c>
      <c r="B12" s="15" t="s">
        <v>66</v>
      </c>
      <c r="C12" s="24" t="s">
        <v>66</v>
      </c>
      <c r="D12" s="14">
        <v>125</v>
      </c>
      <c r="E12" s="36"/>
    </row>
    <row r="13" ht="28.5" spans="1:5">
      <c r="A13" s="11">
        <f t="shared" si="0"/>
        <v>11</v>
      </c>
      <c r="B13" s="15" t="s">
        <v>67</v>
      </c>
      <c r="C13" s="13" t="s">
        <v>67</v>
      </c>
      <c r="D13" s="14">
        <v>125</v>
      </c>
      <c r="E13" s="36"/>
    </row>
    <row r="14" s="29" customFormat="1" ht="14.25" spans="1:5">
      <c r="A14" s="11">
        <f t="shared" si="0"/>
        <v>12</v>
      </c>
      <c r="B14" s="15" t="s">
        <v>68</v>
      </c>
      <c r="C14" s="13" t="s">
        <v>68</v>
      </c>
      <c r="D14" s="14">
        <v>125</v>
      </c>
      <c r="E14" s="37"/>
    </row>
    <row r="15" ht="14.25" spans="1:5">
      <c r="A15" s="11">
        <f t="shared" si="0"/>
        <v>13</v>
      </c>
      <c r="B15" s="15" t="s">
        <v>69</v>
      </c>
      <c r="C15" s="13" t="s">
        <v>69</v>
      </c>
      <c r="D15" s="14">
        <v>70</v>
      </c>
      <c r="E15" s="36"/>
    </row>
    <row r="16" s="29" customFormat="1" ht="28.5" spans="1:5">
      <c r="A16" s="11">
        <f t="shared" si="0"/>
        <v>14</v>
      </c>
      <c r="B16" s="15" t="s">
        <v>70</v>
      </c>
      <c r="C16" s="13" t="s">
        <v>70</v>
      </c>
      <c r="D16" s="14">
        <v>125</v>
      </c>
      <c r="E16" s="37"/>
    </row>
    <row r="17" s="29" customFormat="1" ht="14.25" spans="1:5">
      <c r="A17" s="11">
        <f t="shared" si="0"/>
        <v>15</v>
      </c>
      <c r="B17" s="15" t="s">
        <v>71</v>
      </c>
      <c r="C17" s="13" t="s">
        <v>71</v>
      </c>
      <c r="D17" s="14">
        <v>125</v>
      </c>
      <c r="E17" s="37"/>
    </row>
    <row r="18" s="29" customFormat="1" ht="14.25" spans="1:5">
      <c r="A18" s="11">
        <f t="shared" si="0"/>
        <v>16</v>
      </c>
      <c r="B18" s="15" t="s">
        <v>183</v>
      </c>
      <c r="C18" s="15" t="s">
        <v>183</v>
      </c>
      <c r="D18" s="14">
        <v>12.77</v>
      </c>
      <c r="E18" s="37"/>
    </row>
    <row r="19" ht="14.25" spans="1:5">
      <c r="A19" s="11">
        <f t="shared" si="0"/>
        <v>17</v>
      </c>
      <c r="B19" s="15" t="s">
        <v>73</v>
      </c>
      <c r="C19" s="13" t="s">
        <v>74</v>
      </c>
      <c r="D19" s="14">
        <v>18.4</v>
      </c>
      <c r="E19" s="36"/>
    </row>
    <row r="20" s="3" customFormat="1" ht="85.5" spans="1:5">
      <c r="A20" s="11">
        <f t="shared" si="0"/>
        <v>18</v>
      </c>
      <c r="B20" s="15" t="s">
        <v>77</v>
      </c>
      <c r="C20" s="13" t="s">
        <v>78</v>
      </c>
      <c r="D20" s="28">
        <v>31.28</v>
      </c>
      <c r="E20" s="11"/>
    </row>
    <row r="21" s="3" customFormat="1" ht="14.25" spans="1:5">
      <c r="A21" s="11">
        <f t="shared" si="0"/>
        <v>19</v>
      </c>
      <c r="B21" s="11" t="s">
        <v>79</v>
      </c>
      <c r="C21" s="13" t="s">
        <v>80</v>
      </c>
      <c r="D21" s="28">
        <v>9.2</v>
      </c>
      <c r="E21" s="11"/>
    </row>
    <row r="22" s="3" customFormat="1" ht="14.25" spans="1:5">
      <c r="A22" s="11"/>
      <c r="B22" s="11"/>
      <c r="C22" s="13" t="s">
        <v>81</v>
      </c>
      <c r="D22" s="28">
        <v>4.6</v>
      </c>
      <c r="E22" s="11"/>
    </row>
    <row r="23" s="3" customFormat="1" ht="14.25" spans="1:5">
      <c r="A23" s="11"/>
      <c r="B23" s="11"/>
      <c r="C23" s="13" t="s">
        <v>82</v>
      </c>
      <c r="D23" s="28">
        <v>4.6</v>
      </c>
      <c r="E23" s="11"/>
    </row>
    <row r="24" s="3" customFormat="1" ht="14.25" spans="1:5">
      <c r="A24" s="11"/>
      <c r="B24" s="11"/>
      <c r="C24" s="13" t="s">
        <v>83</v>
      </c>
      <c r="D24" s="28">
        <v>46</v>
      </c>
      <c r="E24" s="11"/>
    </row>
    <row r="25" s="3" customFormat="1" ht="42.75" spans="1:5">
      <c r="A25" s="11">
        <v>20</v>
      </c>
      <c r="B25" s="15" t="s">
        <v>184</v>
      </c>
      <c r="C25" s="13" t="s">
        <v>185</v>
      </c>
      <c r="D25" s="28">
        <v>29.44</v>
      </c>
      <c r="E25" s="11"/>
    </row>
    <row r="26" s="3" customFormat="1" ht="14.25" spans="1:5">
      <c r="A26" s="11">
        <v>21</v>
      </c>
      <c r="B26" s="15" t="s">
        <v>86</v>
      </c>
      <c r="C26" s="13" t="s">
        <v>86</v>
      </c>
      <c r="D26" s="28">
        <v>5.52</v>
      </c>
      <c r="E26" s="11"/>
    </row>
    <row r="27" s="3" customFormat="1" ht="14.25" spans="1:5">
      <c r="A27" s="11">
        <v>22</v>
      </c>
      <c r="B27" s="11" t="s">
        <v>89</v>
      </c>
      <c r="C27" s="13" t="s">
        <v>90</v>
      </c>
      <c r="D27" s="28">
        <v>24.84</v>
      </c>
      <c r="E27" s="11"/>
    </row>
    <row r="28" s="3" customFormat="1" ht="14.25" spans="1:5">
      <c r="A28" s="11"/>
      <c r="B28" s="11"/>
      <c r="C28" s="13" t="s">
        <v>91</v>
      </c>
      <c r="D28" s="28">
        <v>9.2</v>
      </c>
      <c r="E28" s="11"/>
    </row>
    <row r="29" s="3" customFormat="1" ht="14.25" spans="1:5">
      <c r="A29" s="11">
        <v>24</v>
      </c>
      <c r="B29" s="15" t="s">
        <v>92</v>
      </c>
      <c r="C29" s="15" t="s">
        <v>92</v>
      </c>
      <c r="D29" s="22">
        <v>55.2</v>
      </c>
      <c r="E29" s="11"/>
    </row>
    <row r="30" s="3" customFormat="1" ht="14.25" spans="1:5">
      <c r="A30" s="11">
        <v>25</v>
      </c>
      <c r="B30" s="15" t="s">
        <v>76</v>
      </c>
      <c r="C30" s="13" t="s">
        <v>76</v>
      </c>
      <c r="D30" s="14">
        <v>36.8</v>
      </c>
      <c r="E30" s="11"/>
    </row>
    <row r="31" s="29" customFormat="1" ht="14.25" spans="1:5">
      <c r="A31" s="11">
        <v>26</v>
      </c>
      <c r="B31" s="12" t="s">
        <v>186</v>
      </c>
      <c r="C31" s="13" t="s">
        <v>186</v>
      </c>
      <c r="D31" s="38">
        <v>35</v>
      </c>
      <c r="E31" s="37"/>
    </row>
    <row r="32" s="29" customFormat="1" ht="14.25" spans="1:5">
      <c r="A32" s="11">
        <v>27</v>
      </c>
      <c r="B32" s="12" t="s">
        <v>187</v>
      </c>
      <c r="C32" s="13" t="s">
        <v>187</v>
      </c>
      <c r="D32" s="22">
        <v>35</v>
      </c>
      <c r="E32" s="37"/>
    </row>
    <row r="33" ht="14.25" spans="1:5">
      <c r="A33" s="11">
        <v>28</v>
      </c>
      <c r="B33" s="15" t="s">
        <v>188</v>
      </c>
      <c r="C33" s="13" t="s">
        <v>188</v>
      </c>
      <c r="D33" s="22">
        <v>50</v>
      </c>
      <c r="E33" s="36"/>
    </row>
    <row r="34" s="30" customFormat="1" ht="14.25" spans="1:5">
      <c r="A34" s="11">
        <v>29</v>
      </c>
      <c r="B34" s="15" t="s">
        <v>194</v>
      </c>
      <c r="C34" s="13" t="s">
        <v>194</v>
      </c>
      <c r="D34" s="22">
        <v>50</v>
      </c>
      <c r="E34" s="39"/>
    </row>
    <row r="35" ht="42.75" spans="1:5">
      <c r="A35" s="11">
        <v>30</v>
      </c>
      <c r="B35" s="15" t="s">
        <v>98</v>
      </c>
      <c r="C35" s="13" t="s">
        <v>99</v>
      </c>
      <c r="D35" s="14">
        <v>100</v>
      </c>
      <c r="E35" s="36"/>
    </row>
    <row r="36" ht="14.25" spans="1:5">
      <c r="A36" s="11">
        <v>31</v>
      </c>
      <c r="B36" s="40" t="s">
        <v>102</v>
      </c>
      <c r="C36" s="40" t="s">
        <v>102</v>
      </c>
      <c r="D36" s="28">
        <v>18.4</v>
      </c>
      <c r="E36" s="36"/>
    </row>
    <row r="37" ht="14.25" spans="1:5">
      <c r="A37" s="11">
        <v>32</v>
      </c>
      <c r="B37" s="15" t="s">
        <v>195</v>
      </c>
      <c r="C37" s="15" t="s">
        <v>189</v>
      </c>
      <c r="D37" s="14">
        <v>141.68</v>
      </c>
      <c r="E37" s="36"/>
    </row>
    <row r="38" ht="14.25" spans="1:5">
      <c r="A38" s="11">
        <v>33</v>
      </c>
      <c r="B38" s="15" t="s">
        <v>103</v>
      </c>
      <c r="C38" s="13" t="s">
        <v>104</v>
      </c>
      <c r="D38" s="14">
        <v>30</v>
      </c>
      <c r="E38" s="36"/>
    </row>
    <row r="39" ht="14.25" spans="1:5">
      <c r="A39" s="11">
        <v>34</v>
      </c>
      <c r="B39" s="12" t="s">
        <v>190</v>
      </c>
      <c r="C39" s="13" t="s">
        <v>190</v>
      </c>
      <c r="D39" s="22">
        <v>21.16</v>
      </c>
      <c r="E39" s="36"/>
    </row>
    <row r="40" ht="14.25" spans="1:5">
      <c r="A40" s="11">
        <v>35</v>
      </c>
      <c r="B40" s="12" t="s">
        <v>106</v>
      </c>
      <c r="C40" s="13" t="s">
        <v>106</v>
      </c>
      <c r="D40" s="22">
        <v>8.28</v>
      </c>
      <c r="E40" s="36"/>
    </row>
    <row r="41" ht="14.25" spans="1:5">
      <c r="A41" s="11">
        <v>36</v>
      </c>
      <c r="B41" s="12" t="s">
        <v>107</v>
      </c>
      <c r="C41" s="13" t="s">
        <v>107</v>
      </c>
      <c r="D41" s="22">
        <v>32.2</v>
      </c>
      <c r="E41" s="36"/>
    </row>
    <row r="42" s="30" customFormat="1" ht="14.25" spans="1:5">
      <c r="A42" s="11">
        <v>37</v>
      </c>
      <c r="B42" s="12" t="s">
        <v>108</v>
      </c>
      <c r="C42" s="13" t="s">
        <v>196</v>
      </c>
      <c r="D42" s="22">
        <v>9</v>
      </c>
      <c r="E42" s="39"/>
    </row>
    <row r="43" ht="14.25" spans="1:5">
      <c r="A43" s="11">
        <v>38</v>
      </c>
      <c r="B43" s="15" t="s">
        <v>110</v>
      </c>
      <c r="C43" s="13" t="s">
        <v>111</v>
      </c>
      <c r="D43" s="28">
        <v>231</v>
      </c>
      <c r="E43" s="36"/>
    </row>
    <row r="44" ht="14.25" spans="1:5">
      <c r="A44" s="11">
        <v>39</v>
      </c>
      <c r="B44" s="15" t="s">
        <v>112</v>
      </c>
      <c r="C44" s="13" t="s">
        <v>112</v>
      </c>
      <c r="D44" s="14">
        <v>31.38</v>
      </c>
      <c r="E44" s="36"/>
    </row>
    <row r="45" s="30" customFormat="1" ht="14.25" spans="1:6">
      <c r="A45" s="11"/>
      <c r="B45" s="15" t="s">
        <v>116</v>
      </c>
      <c r="C45" s="15" t="s">
        <v>51</v>
      </c>
      <c r="D45" s="14">
        <f>SUM(D3:D44)</f>
        <v>2288.95</v>
      </c>
      <c r="E45" s="39"/>
      <c r="F45" s="30" t="s">
        <v>117</v>
      </c>
    </row>
    <row r="48" spans="1:3">
      <c r="A48" s="41"/>
      <c r="B48" s="41"/>
      <c r="C48" s="41"/>
    </row>
  </sheetData>
  <mergeCells count="5">
    <mergeCell ref="A1:E1"/>
    <mergeCell ref="A48:D48"/>
    <mergeCell ref="A21:A24"/>
    <mergeCell ref="B21:B24"/>
    <mergeCell ref="B27:B28"/>
  </mergeCells>
  <pageMargins left="0.751388888888889" right="0.751388888888889" top="1" bottom="1" header="0.5" footer="0.5"/>
  <pageSetup paperSize="9" scale="73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"/>
  <sheetViews>
    <sheetView topLeftCell="A22" workbookViewId="0">
      <selection activeCell="H22" sqref="H22"/>
    </sheetView>
  </sheetViews>
  <sheetFormatPr defaultColWidth="9" defaultRowHeight="14.25" outlineLevelCol="5"/>
  <cols>
    <col min="1" max="1" width="9" style="3"/>
    <col min="2" max="2" width="35.875" style="4" customWidth="1"/>
    <col min="3" max="3" width="41.5" style="5" customWidth="1"/>
    <col min="4" max="4" width="35" style="3" customWidth="1"/>
    <col min="5" max="6" width="12.625" style="3"/>
    <col min="7" max="16384" width="9" style="3"/>
  </cols>
  <sheetData>
    <row r="1" s="1" customFormat="1" ht="18.75" spans="1:5">
      <c r="A1" s="6" t="s">
        <v>197</v>
      </c>
      <c r="B1" s="6"/>
      <c r="C1" s="6"/>
      <c r="D1" s="6"/>
      <c r="E1" s="7"/>
    </row>
    <row r="2" ht="28.5" spans="1:5">
      <c r="A2" s="8" t="s">
        <v>8</v>
      </c>
      <c r="B2" s="8" t="s">
        <v>120</v>
      </c>
      <c r="C2" s="8" t="s">
        <v>46</v>
      </c>
      <c r="D2" s="9" t="s">
        <v>47</v>
      </c>
      <c r="E2" s="10" t="s">
        <v>48</v>
      </c>
    </row>
    <row r="3" spans="1:5">
      <c r="A3" s="11">
        <f>ROW()-2</f>
        <v>1</v>
      </c>
      <c r="B3" s="12" t="s">
        <v>72</v>
      </c>
      <c r="C3" s="13" t="s">
        <v>72</v>
      </c>
      <c r="D3" s="14">
        <v>276</v>
      </c>
      <c r="E3" s="11"/>
    </row>
    <row r="4" s="2" customFormat="1" ht="15.95" customHeight="1" spans="1:5">
      <c r="A4" s="11">
        <f>ROW()-2</f>
        <v>2</v>
      </c>
      <c r="B4" s="15" t="s">
        <v>198</v>
      </c>
      <c r="C4" s="13" t="s">
        <v>154</v>
      </c>
      <c r="D4" s="14">
        <v>298</v>
      </c>
      <c r="E4" s="16"/>
    </row>
    <row r="5" spans="1:5">
      <c r="A5" s="11"/>
      <c r="B5" s="15" t="s">
        <v>116</v>
      </c>
      <c r="C5" s="15" t="s">
        <v>51</v>
      </c>
      <c r="D5" s="17">
        <f>SUM(D3:D4)</f>
        <v>574</v>
      </c>
      <c r="E5" s="11"/>
    </row>
    <row r="8" ht="18.75" spans="1:4">
      <c r="A8" s="6" t="s">
        <v>31</v>
      </c>
      <c r="B8" s="6"/>
      <c r="C8" s="6"/>
      <c r="D8" s="6"/>
    </row>
    <row r="9" ht="28.5" spans="1:5">
      <c r="A9" s="8" t="s">
        <v>8</v>
      </c>
      <c r="B9" s="8" t="s">
        <v>120</v>
      </c>
      <c r="C9" s="8" t="s">
        <v>46</v>
      </c>
      <c r="D9" s="9" t="s">
        <v>47</v>
      </c>
      <c r="E9" s="10" t="s">
        <v>48</v>
      </c>
    </row>
    <row r="10" spans="1:5">
      <c r="A10" s="11">
        <v>1</v>
      </c>
      <c r="B10" s="12" t="s">
        <v>125</v>
      </c>
      <c r="C10" s="13" t="s">
        <v>126</v>
      </c>
      <c r="D10" s="18">
        <v>50</v>
      </c>
      <c r="E10" s="11"/>
    </row>
    <row r="11" spans="1:5">
      <c r="A11" s="11">
        <v>2</v>
      </c>
      <c r="B11" s="12" t="s">
        <v>199</v>
      </c>
      <c r="C11" s="13" t="s">
        <v>200</v>
      </c>
      <c r="D11" s="19">
        <v>50</v>
      </c>
      <c r="E11" s="11"/>
    </row>
    <row r="12" spans="1:5">
      <c r="A12" s="11">
        <v>3</v>
      </c>
      <c r="B12" s="20" t="s">
        <v>201</v>
      </c>
      <c r="C12" s="13" t="s">
        <v>202</v>
      </c>
      <c r="D12" s="21">
        <v>50</v>
      </c>
      <c r="E12" s="11"/>
    </row>
    <row r="13" spans="1:5">
      <c r="A13" s="11">
        <v>4</v>
      </c>
      <c r="B13" s="12" t="s">
        <v>113</v>
      </c>
      <c r="C13" s="13" t="s">
        <v>203</v>
      </c>
      <c r="D13" s="22">
        <v>120</v>
      </c>
      <c r="E13" s="11"/>
    </row>
    <row r="14" spans="1:5">
      <c r="A14" s="11">
        <v>5</v>
      </c>
      <c r="B14" s="20" t="s">
        <v>204</v>
      </c>
      <c r="C14" s="13" t="s">
        <v>205</v>
      </c>
      <c r="D14" s="21">
        <v>50</v>
      </c>
      <c r="E14" s="11"/>
    </row>
    <row r="15" spans="1:5">
      <c r="A15" s="11">
        <v>6</v>
      </c>
      <c r="B15" s="20" t="s">
        <v>206</v>
      </c>
      <c r="C15" s="13" t="s">
        <v>207</v>
      </c>
      <c r="D15" s="21">
        <v>50</v>
      </c>
      <c r="E15" s="11"/>
    </row>
    <row r="16" spans="1:6">
      <c r="A16" s="11"/>
      <c r="B16" s="15" t="s">
        <v>116</v>
      </c>
      <c r="C16" s="15" t="s">
        <v>51</v>
      </c>
      <c r="D16" s="17">
        <f>SUM(D10:D15)</f>
        <v>370</v>
      </c>
      <c r="E16" s="11"/>
      <c r="F16" s="3" t="s">
        <v>117</v>
      </c>
    </row>
    <row r="19" ht="18.75" spans="1:4">
      <c r="A19" s="6" t="s">
        <v>32</v>
      </c>
      <c r="B19" s="6"/>
      <c r="C19" s="6"/>
      <c r="D19" s="6"/>
    </row>
    <row r="20" ht="28.5" spans="1:5">
      <c r="A20" s="8" t="s">
        <v>8</v>
      </c>
      <c r="B20" s="8" t="s">
        <v>120</v>
      </c>
      <c r="C20" s="8" t="s">
        <v>46</v>
      </c>
      <c r="D20" s="9" t="s">
        <v>47</v>
      </c>
      <c r="E20" s="10" t="s">
        <v>48</v>
      </c>
    </row>
    <row r="21" ht="28.5" spans="1:5">
      <c r="A21" s="11">
        <v>1</v>
      </c>
      <c r="B21" s="15" t="s">
        <v>100</v>
      </c>
      <c r="C21" s="23" t="s">
        <v>101</v>
      </c>
      <c r="D21" s="17">
        <v>119.6</v>
      </c>
      <c r="E21" s="11"/>
    </row>
    <row r="22" ht="42.75" spans="1:5">
      <c r="A22" s="11">
        <v>2</v>
      </c>
      <c r="B22" s="15" t="s">
        <v>208</v>
      </c>
      <c r="C22" s="24" t="s">
        <v>209</v>
      </c>
      <c r="D22" s="22">
        <f>73.6+42.32+46</f>
        <v>161.92</v>
      </c>
      <c r="E22" s="11"/>
    </row>
    <row r="23" spans="1:5">
      <c r="A23" s="11">
        <v>3</v>
      </c>
      <c r="B23" s="15" t="s">
        <v>123</v>
      </c>
      <c r="C23" s="23" t="s">
        <v>124</v>
      </c>
      <c r="D23" s="22">
        <v>100</v>
      </c>
      <c r="E23" s="11"/>
    </row>
    <row r="24" spans="1:5">
      <c r="A24" s="11">
        <v>4</v>
      </c>
      <c r="B24" s="15" t="s">
        <v>129</v>
      </c>
      <c r="C24" s="13" t="s">
        <v>130</v>
      </c>
      <c r="D24" s="25">
        <v>52.44</v>
      </c>
      <c r="E24" s="11"/>
    </row>
    <row r="25" spans="1:6">
      <c r="A25" s="11"/>
      <c r="B25" s="15" t="s">
        <v>116</v>
      </c>
      <c r="C25" s="15" t="s">
        <v>51</v>
      </c>
      <c r="D25" s="17">
        <f>SUM(D21:D24)</f>
        <v>433.96</v>
      </c>
      <c r="E25" s="11" t="s">
        <v>117</v>
      </c>
      <c r="F25" s="3" t="s">
        <v>117</v>
      </c>
    </row>
    <row r="28" ht="18.75" spans="1:4">
      <c r="A28" s="6" t="s">
        <v>33</v>
      </c>
      <c r="B28" s="6"/>
      <c r="C28" s="6"/>
      <c r="D28" s="6"/>
    </row>
    <row r="29" ht="28.5" spans="1:5">
      <c r="A29" s="8" t="s">
        <v>8</v>
      </c>
      <c r="B29" s="8" t="s">
        <v>120</v>
      </c>
      <c r="C29" s="8" t="s">
        <v>46</v>
      </c>
      <c r="D29" s="9" t="s">
        <v>47</v>
      </c>
      <c r="E29" s="10" t="s">
        <v>48</v>
      </c>
    </row>
    <row r="30" spans="1:5">
      <c r="A30" s="11">
        <v>1</v>
      </c>
      <c r="B30" s="15" t="s">
        <v>131</v>
      </c>
      <c r="C30" s="13" t="s">
        <v>131</v>
      </c>
      <c r="D30" s="19">
        <v>103.96</v>
      </c>
      <c r="E30" s="11"/>
    </row>
    <row r="31" ht="42.75" spans="1:5">
      <c r="A31" s="11">
        <v>2</v>
      </c>
      <c r="B31" s="15" t="s">
        <v>132</v>
      </c>
      <c r="C31" s="13" t="s">
        <v>133</v>
      </c>
      <c r="D31" s="22">
        <v>160.08</v>
      </c>
      <c r="E31" s="11"/>
    </row>
    <row r="32" spans="1:5">
      <c r="A32" s="11"/>
      <c r="B32" s="15" t="s">
        <v>116</v>
      </c>
      <c r="C32" s="15" t="s">
        <v>51</v>
      </c>
      <c r="D32" s="26">
        <f>SUM(D30:D31)</f>
        <v>264.04</v>
      </c>
      <c r="E32" s="11"/>
    </row>
    <row r="33" spans="3:3">
      <c r="C33" s="3"/>
    </row>
    <row r="34" spans="3:3">
      <c r="C34" s="3"/>
    </row>
    <row r="35" ht="18.75" spans="1:4">
      <c r="A35" s="6" t="s">
        <v>34</v>
      </c>
      <c r="B35" s="6"/>
      <c r="C35" s="6"/>
      <c r="D35" s="6"/>
    </row>
    <row r="36" ht="28.5" spans="1:5">
      <c r="A36" s="8" t="s">
        <v>8</v>
      </c>
      <c r="B36" s="8" t="s">
        <v>120</v>
      </c>
      <c r="C36" s="8" t="s">
        <v>46</v>
      </c>
      <c r="D36" s="9" t="s">
        <v>47</v>
      </c>
      <c r="E36" s="10" t="s">
        <v>48</v>
      </c>
    </row>
    <row r="37" spans="1:5">
      <c r="A37" s="11">
        <v>1</v>
      </c>
      <c r="B37" s="15" t="s">
        <v>93</v>
      </c>
      <c r="C37" s="13" t="s">
        <v>93</v>
      </c>
      <c r="D37" s="22">
        <v>63.48</v>
      </c>
      <c r="E37" s="11"/>
    </row>
    <row r="38" ht="28.5" spans="1:5">
      <c r="A38" s="11">
        <v>2</v>
      </c>
      <c r="B38" s="15" t="s">
        <v>100</v>
      </c>
      <c r="C38" s="13" t="s">
        <v>101</v>
      </c>
      <c r="D38" s="17">
        <v>119.6</v>
      </c>
      <c r="E38" s="11"/>
    </row>
    <row r="39" spans="1:5">
      <c r="A39" s="11">
        <v>3</v>
      </c>
      <c r="B39" s="20" t="s">
        <v>201</v>
      </c>
      <c r="C39" s="13" t="s">
        <v>202</v>
      </c>
      <c r="D39" s="21">
        <v>50</v>
      </c>
      <c r="E39" s="11"/>
    </row>
    <row r="40" spans="1:5">
      <c r="A40" s="11">
        <v>4</v>
      </c>
      <c r="B40" s="20" t="s">
        <v>210</v>
      </c>
      <c r="C40" s="13" t="s">
        <v>211</v>
      </c>
      <c r="D40" s="21">
        <v>50</v>
      </c>
      <c r="E40" s="11"/>
    </row>
    <row r="41" spans="1:5">
      <c r="A41" s="11">
        <v>5</v>
      </c>
      <c r="B41" s="20" t="s">
        <v>204</v>
      </c>
      <c r="C41" s="13" t="s">
        <v>205</v>
      </c>
      <c r="D41" s="21">
        <v>50</v>
      </c>
      <c r="E41" s="11"/>
    </row>
    <row r="42" spans="1:5">
      <c r="A42" s="11">
        <v>6</v>
      </c>
      <c r="B42" s="20" t="s">
        <v>206</v>
      </c>
      <c r="C42" s="13" t="s">
        <v>207</v>
      </c>
      <c r="D42" s="21">
        <v>50</v>
      </c>
      <c r="E42" s="11"/>
    </row>
    <row r="43" spans="1:5">
      <c r="A43" s="11"/>
      <c r="B43" s="27" t="s">
        <v>116</v>
      </c>
      <c r="C43" s="15" t="s">
        <v>51</v>
      </c>
      <c r="D43" s="28">
        <f>SUM(D37:D42)</f>
        <v>383.08</v>
      </c>
      <c r="E43" s="11"/>
    </row>
    <row r="46" ht="18.75" spans="1:4">
      <c r="A46" s="6" t="s">
        <v>212</v>
      </c>
      <c r="B46" s="6"/>
      <c r="C46" s="6"/>
      <c r="D46" s="6"/>
    </row>
    <row r="47" ht="28.5" spans="1:5">
      <c r="A47" s="8" t="s">
        <v>8</v>
      </c>
      <c r="B47" s="8" t="s">
        <v>120</v>
      </c>
      <c r="C47" s="8" t="s">
        <v>46</v>
      </c>
      <c r="D47" s="9" t="s">
        <v>47</v>
      </c>
      <c r="E47" s="10" t="s">
        <v>48</v>
      </c>
    </row>
    <row r="48" spans="1:5">
      <c r="A48" s="11">
        <v>1</v>
      </c>
      <c r="B48" s="15" t="s">
        <v>175</v>
      </c>
      <c r="C48" s="13" t="s">
        <v>175</v>
      </c>
      <c r="D48" s="19">
        <v>317</v>
      </c>
      <c r="E48" s="11"/>
    </row>
    <row r="49" spans="1:5">
      <c r="A49" s="11">
        <v>2</v>
      </c>
      <c r="B49" s="15" t="s">
        <v>172</v>
      </c>
      <c r="C49" s="13" t="s">
        <v>172</v>
      </c>
      <c r="D49" s="19">
        <v>154</v>
      </c>
      <c r="E49" s="11"/>
    </row>
    <row r="50" spans="1:5">
      <c r="A50" s="11"/>
      <c r="B50" s="15" t="s">
        <v>116</v>
      </c>
      <c r="C50" s="15" t="s">
        <v>51</v>
      </c>
      <c r="D50" s="17">
        <f>SUM(D48:D49)</f>
        <v>471</v>
      </c>
      <c r="E50" s="11" t="s">
        <v>117</v>
      </c>
    </row>
  </sheetData>
  <mergeCells count="6">
    <mergeCell ref="A1:D1"/>
    <mergeCell ref="A8:D8"/>
    <mergeCell ref="A19:D19"/>
    <mergeCell ref="A28:D28"/>
    <mergeCell ref="A35:D35"/>
    <mergeCell ref="A46:D46"/>
  </mergeCells>
  <pageMargins left="0.75" right="0.75" top="1" bottom="1" header="0.5" footer="0.5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报价表（总）</vt:lpstr>
      <vt:lpstr>2026年管理人员体检固定项目（A）</vt:lpstr>
      <vt:lpstr>2026年管理人员（男）自选体检项目（B）</vt:lpstr>
      <vt:lpstr>2026年管理人员（女）自选体检项目（C）</vt:lpstr>
      <vt:lpstr>2026年40岁以下普通员工体检固定项目（D）</vt:lpstr>
      <vt:lpstr>2026年40岁以上（含40岁）普通员工体检固定项目（E）</vt:lpstr>
      <vt:lpstr>普通员工自选套餐（F）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苏绮琦</cp:lastModifiedBy>
  <dcterms:created xsi:type="dcterms:W3CDTF">2022-05-24T04:24:00Z</dcterms:created>
  <dcterms:modified xsi:type="dcterms:W3CDTF">2026-09-02T09:22:38Z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193D7B9A79BD48E6BCC0ACFC591AA2D3_13</vt:lpwstr>
  </property>
  <property fmtid="{D5CDD505-2E9C-101B-9397-08002B2CF9AE}" pid="4" name="CalculationRule">
    <vt:i4>0</vt:i4>
  </property>
</Properties>
</file>