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需求一览表" sheetId="4" r:id="rId1"/>
  </sheets>
  <definedNames>
    <definedName name="_xlnm._FilterDatabase" localSheetId="0" hidden="1">需求一览表!$3:$7</definedName>
    <definedName name="_xlnm.Print_Area" localSheetId="0">需求一览表!$A$1:$S$3</definedName>
    <definedName name="_xlnm.Print_Titles" localSheetId="0">需求一览表!$2:$2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<sst xmlns="http://schemas.openxmlformats.org/spreadsheetml/2006/main" count="41" uniqueCount="35">
  <si>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贵州电网有限责任公司2026年工程类第三批电网基建工程施工公开招标需求一览表</t>
  </si>
  <si>
    <t>标的</t>
  </si>
  <si>
    <t>标段号</t>
  </si>
  <si>
    <t>标段名称</t>
  </si>
  <si>
    <t>序号</t>
  </si>
  <si>
    <t>工程项目名称</t>
  </si>
  <si>
    <t>电压等级</t>
  </si>
  <si>
    <t>建设单位</t>
  </si>
  <si>
    <t>项目地点</t>
  </si>
  <si>
    <t>项目总投资
（万元）</t>
  </si>
  <si>
    <t>建设规模</t>
  </si>
  <si>
    <t>项目最高限价
（万元）</t>
  </si>
  <si>
    <t>其中：安全文明施工措施费、临时设施费（不含税）（万元）</t>
  </si>
  <si>
    <t>暂估价
（万元）</t>
  </si>
  <si>
    <t>标段最高限价
（万元）</t>
  </si>
  <si>
    <t>计划开竣工日期</t>
  </si>
  <si>
    <t>设计单位</t>
  </si>
  <si>
    <t>监理单位</t>
  </si>
  <si>
    <t>线路长度（千米）</t>
  </si>
  <si>
    <t>变电容量（万千伏安）</t>
  </si>
  <si>
    <t>开工日期</t>
  </si>
  <si>
    <t>竣工日期</t>
  </si>
  <si>
    <r>
      <rPr>
        <b/>
        <sz val="10"/>
        <rFont val="宋体"/>
        <charset val="134"/>
      </rPr>
      <t>【</t>
    </r>
    <r>
      <rPr>
        <b/>
        <sz val="10"/>
        <rFont val="Times New Roman"/>
        <charset val="134"/>
      </rPr>
      <t>110</t>
    </r>
    <r>
      <rPr>
        <b/>
        <sz val="10"/>
        <rFont val="宋体"/>
        <charset val="134"/>
      </rPr>
      <t>】</t>
    </r>
    <r>
      <rPr>
        <b/>
        <sz val="10"/>
        <rFont val="Times New Roman"/>
        <charset val="134"/>
      </rPr>
      <t>110kV</t>
    </r>
    <r>
      <rPr>
        <b/>
        <sz val="10"/>
        <rFont val="宋体"/>
        <charset val="134"/>
      </rPr>
      <t>工程施工</t>
    </r>
  </si>
  <si>
    <r>
      <rPr>
        <b/>
        <sz val="10"/>
        <rFont val="Times New Roman"/>
        <charset val="134"/>
      </rPr>
      <t>【</t>
    </r>
    <r>
      <rPr>
        <b/>
        <sz val="10"/>
        <rFont val="Times New Roman"/>
        <charset val="134"/>
      </rPr>
      <t>110-1</t>
    </r>
    <r>
      <rPr>
        <b/>
        <sz val="10"/>
        <rFont val="宋体"/>
        <charset val="134"/>
      </rPr>
      <t>】</t>
    </r>
  </si>
  <si>
    <t>【110-1】桐梓110千伏羊蹬二期扩建输变电工程施工</t>
  </si>
  <si>
    <t>桐梓110千伏羊蹬二期扩建输变电工程</t>
  </si>
  <si>
    <t>110kV</t>
  </si>
  <si>
    <t>遵义供电局</t>
  </si>
  <si>
    <t>遵义市桐梓县</t>
  </si>
  <si>
    <t>北京恒华伟业科技股份有限公司</t>
  </si>
  <si>
    <t>贵州电力建设监理咨询有限责任公司</t>
  </si>
  <si>
    <t>110kV羊蹬变2号主变扩建工程</t>
  </si>
  <si>
    <t>/</t>
  </si>
  <si>
    <t>夜郎变110kV出线间隔扩建工程</t>
  </si>
  <si>
    <t>夜郎变～羊蹬变Ⅱ回110kV线路工程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</si>
</sst>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  <numFmt numFmtId="178" formatCode="yyyy/m/d;@"/>
    <numFmt numFmtId="179" formatCode="0.000"/>
    <numFmt numFmtId="180" formatCode="0.0000"/>
    <numFmt numFmtId="181" formatCode="yyyy/mm/dd"/>
  </numFmts>
  <fonts count="34">
    <font>
      <sz val="11"/>
      <color theme="1"/>
      <name val="宋体"/>
      <charset val="134"/>
      <scheme val="minor"/>
    </font>
    <font>
      <sz val="11"/>
      <name val="Times New Roman"/>
      <charset val="134"/>
    </font>
    <font>
      <b/>
      <sz val="11"/>
      <name val="Times New Roman"/>
      <charset val="134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1"/>
      <name val="宋体"/>
      <charset val="0"/>
    </font>
    <font>
      <b/>
      <sz val="10"/>
      <name val="宋体"/>
      <charset val="134"/>
    </font>
    <font>
      <b/>
      <sz val="10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1" fillId="0" borderId="0">
      <alignment vertical="center"/>
    </xf>
    <xf numFmtId="0" fontId="32" fillId="0" borderId="0"/>
    <xf numFmtId="0" fontId="33" fillId="0" borderId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0" fillId="0" borderId="0"/>
    <xf numFmtId="0" fontId="32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>
      <alignment vertical="center"/>
    </xf>
    <xf numFmtId="178" fontId="1" fillId="0" borderId="0" xfId="0" applyNumberFormat="1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179" fontId="9" fillId="0" borderId="1" xfId="0" applyNumberFormat="1" applyFont="1" applyBorder="1" applyAlignment="1">
      <alignment horizontal="center" vertical="center"/>
    </xf>
    <xf numFmtId="180" fontId="9" fillId="0" borderId="1" xfId="0" applyNumberFormat="1" applyFont="1" applyBorder="1" applyAlignment="1">
      <alignment horizontal="center" vertical="center"/>
    </xf>
    <xf numFmtId="177" fontId="9" fillId="0" borderId="2" xfId="0" applyNumberFormat="1" applyFont="1" applyFill="1" applyBorder="1" applyAlignment="1">
      <alignment horizontal="center" vertical="center"/>
    </xf>
    <xf numFmtId="178" fontId="9" fillId="0" borderId="2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80" fontId="11" fillId="0" borderId="1" xfId="0" applyNumberFormat="1" applyFont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178" fontId="9" fillId="0" borderId="3" xfId="0" applyNumberFormat="1" applyFont="1" applyFill="1" applyBorder="1" applyAlignment="1">
      <alignment horizontal="center" vertical="center"/>
    </xf>
    <xf numFmtId="179" fontId="11" fillId="0" borderId="1" xfId="0" applyNumberFormat="1" applyFont="1" applyBorder="1" applyAlignment="1">
      <alignment horizontal="center" vertical="center"/>
    </xf>
    <xf numFmtId="177" fontId="9" fillId="0" borderId="4" xfId="0" applyNumberFormat="1" applyFont="1" applyFill="1" applyBorder="1" applyAlignment="1">
      <alignment horizontal="center" vertical="center"/>
    </xf>
    <xf numFmtId="178" fontId="9" fillId="0" borderId="4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81" fontId="9" fillId="0" borderId="2" xfId="0" applyNumberFormat="1" applyFont="1" applyFill="1" applyBorder="1" applyAlignment="1">
      <alignment horizontal="center" vertical="center" wrapText="1"/>
    </xf>
    <xf numFmtId="181" fontId="9" fillId="0" borderId="3" xfId="0" applyNumberFormat="1" applyFont="1" applyFill="1" applyBorder="1" applyAlignment="1">
      <alignment horizontal="center" vertical="center" wrapText="1"/>
    </xf>
    <xf numFmtId="181" fontId="9" fillId="0" borderId="4" xfId="0" applyNumberFormat="1" applyFont="1" applyFill="1" applyBorder="1" applyAlignment="1">
      <alignment horizontal="center" vertical="center" wrapText="1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1 4" xfId="49"/>
    <cellStyle name="样式 23" xfId="50"/>
    <cellStyle name="常规 6" xfId="51"/>
    <cellStyle name="常规 12" xfId="52"/>
    <cellStyle name="常规 6 2" xfId="53"/>
    <cellStyle name="常规 144 2" xfId="54"/>
    <cellStyle name="常规_附表1：输变电工程估算汇总表" xfId="55"/>
    <cellStyle name="常规 10 2" xfId="56"/>
    <cellStyle name="Normal" xfId="57"/>
    <cellStyle name="常规 4" xfId="58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/>
    <pageSetUpPr fitToPage="1"/>
  </sheetPr>
  <dimension ref="A1:S7"/>
  <sheetViews>
    <sheetView showZeros="0" tabSelected="1" zoomScale="130" zoomScaleNormal="130" workbookViewId="0">
      <pane ySplit="3" topLeftCell="A4" activePane="bottomLeft" state="frozen"/>
      <selection/>
      <selection pane="bottomLeft" activeCell="P22" sqref="P22"/>
    </sheetView>
  </sheetViews>
  <sheetFormatPr defaultColWidth="9" defaultRowHeight="15" outlineLevelRow="6"/>
  <cols>
    <col min="1" max="2" width="9" style="1"/>
    <col min="3" max="3" width="11.25" style="1" customWidth="1"/>
    <col min="4" max="4" width="5.38333333333333" style="2" customWidth="1"/>
    <col min="5" max="5" width="31.5" style="1" customWidth="1"/>
    <col min="6" max="6" width="8.88333333333333" style="1" customWidth="1"/>
    <col min="7" max="7" width="11.6333333333333" style="3" customWidth="1"/>
    <col min="8" max="8" width="16" style="3" customWidth="1"/>
    <col min="9" max="11" width="12.3583333333333" style="4" customWidth="1"/>
    <col min="12" max="12" width="11.5583333333333" style="5" customWidth="1"/>
    <col min="13" max="13" width="15.8583333333333" style="5" customWidth="1"/>
    <col min="14" max="15" width="11.5583333333333" style="5" customWidth="1"/>
    <col min="16" max="16" width="14.525" style="6" customWidth="1"/>
    <col min="17" max="17" width="14.525" style="3" customWidth="1"/>
    <col min="18" max="18" width="17.5" style="3" customWidth="1"/>
    <col min="19" max="19" width="19.5" style="1" customWidth="1"/>
    <col min="20" max="16384" width="9" style="7"/>
  </cols>
  <sheetData>
    <row r="1" ht="37" customHeight="1" spans="1:19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25"/>
      <c r="N1" s="25"/>
      <c r="O1" s="8"/>
      <c r="P1" s="8"/>
      <c r="Q1" s="8"/>
      <c r="R1" s="8"/>
      <c r="S1" s="8"/>
    </row>
    <row r="2" ht="30" customHeight="1" spans="1:19">
      <c r="A2" s="9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26" t="s">
        <v>9</v>
      </c>
      <c r="J2" s="9" t="s">
        <v>10</v>
      </c>
      <c r="K2" s="9"/>
      <c r="L2" s="27" t="s">
        <v>11</v>
      </c>
      <c r="M2" s="28" t="s">
        <v>12</v>
      </c>
      <c r="N2" s="29" t="s">
        <v>13</v>
      </c>
      <c r="O2" s="9" t="s">
        <v>14</v>
      </c>
      <c r="P2" s="30" t="s">
        <v>15</v>
      </c>
      <c r="Q2" s="44"/>
      <c r="R2" s="45" t="s">
        <v>16</v>
      </c>
      <c r="S2" s="45" t="s">
        <v>17</v>
      </c>
    </row>
    <row r="3" ht="40.5" spans="1:19">
      <c r="A3" s="9"/>
      <c r="B3" s="9"/>
      <c r="C3" s="9"/>
      <c r="D3" s="10"/>
      <c r="E3" s="10"/>
      <c r="F3" s="10"/>
      <c r="G3" s="10"/>
      <c r="H3" s="11"/>
      <c r="I3" s="26"/>
      <c r="J3" s="9" t="s">
        <v>18</v>
      </c>
      <c r="K3" s="9" t="s">
        <v>19</v>
      </c>
      <c r="L3" s="27"/>
      <c r="M3" s="28"/>
      <c r="N3" s="31"/>
      <c r="O3" s="9"/>
      <c r="P3" s="30" t="s">
        <v>20</v>
      </c>
      <c r="Q3" s="10" t="s">
        <v>21</v>
      </c>
      <c r="R3" s="46"/>
      <c r="S3" s="46"/>
    </row>
    <row r="4" ht="13.5" spans="1:19">
      <c r="A4" s="12" t="s">
        <v>22</v>
      </c>
      <c r="B4" s="13" t="s">
        <v>23</v>
      </c>
      <c r="C4" s="12" t="s">
        <v>24</v>
      </c>
      <c r="D4" s="14">
        <v>1</v>
      </c>
      <c r="E4" s="14" t="s">
        <v>25</v>
      </c>
      <c r="F4" s="15" t="s">
        <v>26</v>
      </c>
      <c r="G4" s="16" t="s">
        <v>27</v>
      </c>
      <c r="H4" s="16" t="s">
        <v>28</v>
      </c>
      <c r="I4" s="32">
        <v>7909</v>
      </c>
      <c r="J4" s="33">
        <f>SUM(J5:J7)</f>
        <v>44.408</v>
      </c>
      <c r="K4" s="32">
        <v>4</v>
      </c>
      <c r="L4" s="34">
        <f t="shared" ref="L4:N4" si="0">SUM(L5:L7)</f>
        <v>3428.9812</v>
      </c>
      <c r="M4" s="34">
        <f t="shared" si="0"/>
        <v>180.9485</v>
      </c>
      <c r="N4" s="34">
        <f t="shared" si="0"/>
        <v>118.3275</v>
      </c>
      <c r="O4" s="35">
        <f>L4</f>
        <v>3428.9812</v>
      </c>
      <c r="P4" s="36">
        <v>46386</v>
      </c>
      <c r="Q4" s="47">
        <v>46901</v>
      </c>
      <c r="R4" s="12" t="s">
        <v>29</v>
      </c>
      <c r="S4" s="12" t="s">
        <v>30</v>
      </c>
    </row>
    <row r="5" ht="13.5" spans="1:19">
      <c r="A5" s="17"/>
      <c r="B5" s="18"/>
      <c r="C5" s="18"/>
      <c r="D5" s="19">
        <v>1.1</v>
      </c>
      <c r="E5" s="19" t="s">
        <v>31</v>
      </c>
      <c r="F5" s="20" t="s">
        <v>26</v>
      </c>
      <c r="G5" s="21"/>
      <c r="H5" s="21"/>
      <c r="I5" s="37">
        <v>2137</v>
      </c>
      <c r="J5" s="37" t="s">
        <v>32</v>
      </c>
      <c r="K5" s="37">
        <v>4</v>
      </c>
      <c r="L5" s="38">
        <f>ROUND(827.3145,2)</f>
        <v>827.31</v>
      </c>
      <c r="M5" s="38">
        <f>20.1426+24.2493</f>
        <v>44.3919</v>
      </c>
      <c r="N5" s="38"/>
      <c r="O5" s="39"/>
      <c r="P5" s="40"/>
      <c r="Q5" s="48"/>
      <c r="R5" s="17"/>
      <c r="S5" s="18"/>
    </row>
    <row r="6" ht="13.5" spans="1:19">
      <c r="A6" s="17"/>
      <c r="B6" s="18"/>
      <c r="C6" s="18"/>
      <c r="D6" s="19">
        <v>1.2</v>
      </c>
      <c r="E6" s="19" t="s">
        <v>33</v>
      </c>
      <c r="F6" s="20" t="s">
        <v>26</v>
      </c>
      <c r="G6" s="21"/>
      <c r="H6" s="21"/>
      <c r="I6" s="37">
        <v>284</v>
      </c>
      <c r="J6" s="37" t="s">
        <v>32</v>
      </c>
      <c r="K6" s="37" t="s">
        <v>32</v>
      </c>
      <c r="L6" s="38">
        <f>ROUND(69.9179,4)</f>
        <v>69.9179</v>
      </c>
      <c r="M6" s="38">
        <f>0.3572+4.2375</f>
        <v>4.5947</v>
      </c>
      <c r="N6" s="38"/>
      <c r="O6" s="39"/>
      <c r="P6" s="40"/>
      <c r="Q6" s="48"/>
      <c r="R6" s="17"/>
      <c r="S6" s="18"/>
    </row>
    <row r="7" ht="13.5" spans="1:19">
      <c r="A7" s="22"/>
      <c r="B7" s="23"/>
      <c r="C7" s="23"/>
      <c r="D7" s="19">
        <v>1.3</v>
      </c>
      <c r="E7" s="19" t="s">
        <v>34</v>
      </c>
      <c r="F7" s="20" t="s">
        <v>26</v>
      </c>
      <c r="G7" s="24"/>
      <c r="H7" s="24"/>
      <c r="I7" s="37">
        <v>5488</v>
      </c>
      <c r="J7" s="41">
        <v>44.408</v>
      </c>
      <c r="K7" s="37" t="s">
        <v>32</v>
      </c>
      <c r="L7" s="38">
        <v>2531.7533</v>
      </c>
      <c r="M7" s="38">
        <v>131.9619</v>
      </c>
      <c r="N7" s="38">
        <f>1183275/10000</f>
        <v>118.3275</v>
      </c>
      <c r="O7" s="42"/>
      <c r="P7" s="43"/>
      <c r="Q7" s="49"/>
      <c r="R7" s="22"/>
      <c r="S7" s="23"/>
    </row>
  </sheetData>
  <autoFilter xmlns:etc="http://www.wps.cn/officeDocument/2017/etCustomData" ref="A3:XFD7" etc:filterBottomFollowUsedRange="0">
    <extLst/>
  </autoFilter>
  <mergeCells count="28">
    <mergeCell ref="A1:S1"/>
    <mergeCell ref="J2:K2"/>
    <mergeCell ref="P2:Q2"/>
    <mergeCell ref="A2:A3"/>
    <mergeCell ref="A4:A7"/>
    <mergeCell ref="B2:B3"/>
    <mergeCell ref="B4:B7"/>
    <mergeCell ref="C2:C3"/>
    <mergeCell ref="C4:C7"/>
    <mergeCell ref="D2:D3"/>
    <mergeCell ref="E2:E3"/>
    <mergeCell ref="F2:F3"/>
    <mergeCell ref="G2:G3"/>
    <mergeCell ref="G4:G7"/>
    <mergeCell ref="H2:H3"/>
    <mergeCell ref="H4:H7"/>
    <mergeCell ref="I2:I3"/>
    <mergeCell ref="L2:L3"/>
    <mergeCell ref="M2:M3"/>
    <mergeCell ref="N2:N3"/>
    <mergeCell ref="O2:O3"/>
    <mergeCell ref="O4:O7"/>
    <mergeCell ref="P4:P7"/>
    <mergeCell ref="Q4:Q7"/>
    <mergeCell ref="R2:R3"/>
    <mergeCell ref="R4:R7"/>
    <mergeCell ref="S2:S3"/>
    <mergeCell ref="S4:S7"/>
  </mergeCells>
  <printOptions horizontalCentered="1"/>
  <pageMargins left="0.700694444444445" right="0.700694444444445" top="0.751388888888889" bottom="0.751388888888889" header="0.297916666666667" footer="0.297916666666667"/>
  <pageSetup paperSize="8" scale="7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吴昱</dc:creator>
  <cp:lastModifiedBy>gaozh</cp:lastModifiedBy>
  <dcterms:created xsi:type="dcterms:W3CDTF">2019-03-13T14:33:00Z</dcterms:created>
  <dcterms:modified xsi:type="dcterms:W3CDTF">2026-09-16T06:34:45Z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D4D4DF40903E4390B6217ED561F8F7A6_13</vt:lpwstr>
  </property>
  <property fmtid="{D5CDD505-2E9C-101B-9397-08002B2CF9AE}" pid="4" name="KSOReadingLayout">
    <vt:bool>true</vt:bool>
  </property>
</Properties>
</file>