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externalReferences>
    <externalReference r:id="rId2"/>
  </externalReferences>
  <definedNames>
    <definedName name="货物类" localSheetId="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<sst xmlns="http://schemas.openxmlformats.org/spreadsheetml/2006/main" count="181" uniqueCount="94">
  <si>
    <t>广州供电局2026-2027年能源低碳转型主题宣传项目 报价表（人民币：元）（含税）</t>
  </si>
  <si>
    <t>一、纸媒</t>
  </si>
  <si>
    <t>（一）平面媒体刊发与内容生产（包含文稿采写、图片拍摄）报价明细</t>
  </si>
  <si>
    <t>内容</t>
  </si>
  <si>
    <r>
      <rPr>
        <sz val="10"/>
        <color rgb="FF000000"/>
        <rFont val="宋体"/>
        <charset val="134"/>
      </rPr>
      <t>社会媒体类</t>
    </r>
  </si>
  <si>
    <r>
      <rPr>
        <sz val="10"/>
        <color rgb="FF000000"/>
        <rFont val="宋体"/>
        <charset val="134"/>
      </rPr>
      <t>类别</t>
    </r>
  </si>
  <si>
    <r>
      <rPr>
        <sz val="10"/>
        <color rgb="FF000000"/>
        <rFont val="宋体"/>
        <charset val="134"/>
      </rPr>
      <t>单价</t>
    </r>
  </si>
  <si>
    <t>单项物理总价（仅取整版（F列）和1/2版（H列）报价计算）</t>
  </si>
  <si>
    <r>
      <rPr>
        <sz val="10"/>
        <color rgb="FF000000"/>
        <rFont val="宋体"/>
        <charset val="134"/>
      </rPr>
      <t>整版</t>
    </r>
  </si>
  <si>
    <r>
      <rPr>
        <sz val="10"/>
        <color rgb="FF000000"/>
        <rFont val="宋体"/>
        <charset val="134"/>
      </rPr>
      <t>1/2版</t>
    </r>
  </si>
  <si>
    <r>
      <rPr>
        <sz val="10"/>
        <color rgb="FF000000"/>
        <rFont val="宋体"/>
        <charset val="134"/>
      </rPr>
      <t>1/3版</t>
    </r>
  </si>
  <si>
    <r>
      <rPr>
        <sz val="10"/>
        <color rgb="FF000000"/>
        <rFont val="宋体"/>
        <charset val="134"/>
      </rPr>
      <t>1/4版</t>
    </r>
  </si>
  <si>
    <r>
      <rPr>
        <sz val="10"/>
        <color rgb="FF000000"/>
        <rFont val="宋体"/>
        <charset val="134"/>
      </rPr>
      <t>最高限价</t>
    </r>
  </si>
  <si>
    <r>
      <rPr>
        <sz val="10"/>
        <color rgb="FF000000"/>
        <rFont val="宋体"/>
        <charset val="134"/>
      </rPr>
      <t>报价</t>
    </r>
  </si>
  <si>
    <t>平面媒体刊发与内容生产（包含文稿采写、图片拍摄）报价明细</t>
  </si>
  <si>
    <r>
      <rPr>
        <sz val="10"/>
        <color rgb="FF000000"/>
        <rFont val="宋体"/>
        <charset val="134"/>
      </rPr>
      <t>南方日报</t>
    </r>
  </si>
  <si>
    <r>
      <rPr>
        <sz val="10"/>
        <color rgb="FF000000"/>
        <rFont val="宋体"/>
        <charset val="134"/>
      </rPr>
      <t>黑白</t>
    </r>
  </si>
  <si>
    <r>
      <rPr>
        <sz val="10"/>
        <color rgb="FF000000"/>
        <rFont val="宋体"/>
        <charset val="134"/>
      </rPr>
      <t>彩色</t>
    </r>
  </si>
  <si>
    <r>
      <rPr>
        <sz val="10"/>
        <color rgb="FF000000"/>
        <rFont val="宋体"/>
        <charset val="134"/>
      </rPr>
      <t>南方都市报</t>
    </r>
  </si>
  <si>
    <t>彩色</t>
  </si>
  <si>
    <r>
      <rPr>
        <sz val="10"/>
        <color rgb="FF000000"/>
        <rFont val="宋体"/>
        <charset val="134"/>
      </rPr>
      <t>羊城晚报</t>
    </r>
  </si>
  <si>
    <r>
      <rPr>
        <sz val="10"/>
        <color rgb="FF000000"/>
        <rFont val="宋体"/>
        <charset val="134"/>
      </rPr>
      <t>新快报</t>
    </r>
  </si>
  <si>
    <r>
      <rPr>
        <sz val="10"/>
        <color rgb="FF000000"/>
        <rFont val="宋体"/>
        <charset val="134"/>
      </rPr>
      <t>广州日报</t>
    </r>
  </si>
  <si>
    <r>
      <rPr>
        <sz val="10"/>
        <color rgb="FF000000"/>
        <rFont val="宋体"/>
        <charset val="134"/>
      </rPr>
      <t>信息时报</t>
    </r>
  </si>
  <si>
    <t>中国电力报</t>
  </si>
  <si>
    <t>黑白</t>
  </si>
  <si>
    <t>中国能源报</t>
  </si>
  <si>
    <t>中国经济导报</t>
  </si>
  <si>
    <t>南风窗</t>
  </si>
  <si>
    <t>/</t>
  </si>
  <si>
    <r>
      <rPr>
        <sz val="10"/>
        <color rgb="FF000000"/>
        <rFont val="宋体"/>
        <charset val="134"/>
      </rPr>
      <t>南方杂志</t>
    </r>
  </si>
  <si>
    <r>
      <rPr>
        <sz val="10"/>
        <color rgb="FF000000"/>
        <rFont val="宋体"/>
        <charset val="134"/>
      </rPr>
      <t>/</t>
    </r>
  </si>
  <si>
    <t>21世纪经济报道</t>
  </si>
  <si>
    <t>科技日报</t>
  </si>
  <si>
    <t>光明日报</t>
  </si>
  <si>
    <t>经济日报</t>
  </si>
  <si>
    <t>中国青年报</t>
  </si>
  <si>
    <t>《小康》杂志</t>
  </si>
  <si>
    <t>合计（单项物理总价加总价格）</t>
  </si>
  <si>
    <r>
      <rPr>
        <b/>
        <sz val="10"/>
        <color rgb="FF000000"/>
        <rFont val="宋体"/>
        <charset val="134"/>
      </rPr>
      <t>权重</t>
    </r>
  </si>
  <si>
    <t>加权后合计价格（单项物理总价加总价格*30%权重）</t>
  </si>
  <si>
    <t>（二）文稿类、图文推送类、新媒体类、视频类报价明细（单价：元/次）</t>
  </si>
  <si>
    <r>
      <rPr>
        <sz val="10"/>
        <color rgb="FF000000"/>
        <rFont val="宋体"/>
        <charset val="134"/>
      </rPr>
      <t>内容</t>
    </r>
  </si>
  <si>
    <r>
      <rPr>
        <sz val="10"/>
        <color rgb="FF000000"/>
        <rFont val="宋体"/>
        <charset val="134"/>
      </rPr>
      <t>平台</t>
    </r>
  </si>
  <si>
    <t>推文制作及发布</t>
  </si>
  <si>
    <t>H5制作及发布
（6P以内）</t>
  </si>
  <si>
    <t>视频直发</t>
  </si>
  <si>
    <t>视频制作及发布
（3分钟内）</t>
  </si>
  <si>
    <r>
      <rPr>
        <sz val="10"/>
        <color rgb="FF000000"/>
        <rFont val="宋体"/>
        <charset val="134"/>
      </rPr>
      <t>报价（即单项物理总价）</t>
    </r>
  </si>
  <si>
    <t>报价</t>
  </si>
  <si>
    <t>最高限价</t>
  </si>
  <si>
    <t>新媒体类报价明细</t>
  </si>
  <si>
    <t>一类：央级纸媒的公众号、微博、客户端、视频端等官方渠道</t>
  </si>
  <si>
    <r>
      <rPr>
        <sz val="10"/>
        <color rgb="FF000000"/>
        <rFont val="宋体"/>
        <charset val="134"/>
      </rPr>
      <t>微信公众号</t>
    </r>
  </si>
  <si>
    <t>媒体官方微信号发布（首条）</t>
  </si>
  <si>
    <t>媒体官方微信号发布（次条）</t>
  </si>
  <si>
    <t>媒体官方微信号发布（三条及以下）</t>
  </si>
  <si>
    <r>
      <rPr>
        <sz val="10"/>
        <color rgb="FF000000"/>
        <rFont val="宋体"/>
        <charset val="134"/>
      </rPr>
      <t>微博</t>
    </r>
  </si>
  <si>
    <t>媒体官方微博号发布</t>
  </si>
  <si>
    <r>
      <rPr>
        <sz val="10"/>
        <color rgb="FF000000"/>
        <rFont val="宋体"/>
        <charset val="134"/>
      </rPr>
      <t>客户端（APP）</t>
    </r>
  </si>
  <si>
    <t>媒体官方客户端（APP）发布</t>
  </si>
  <si>
    <t>视频端</t>
  </si>
  <si>
    <t>视频号、抖音号发布</t>
  </si>
  <si>
    <t>二类：省级纸媒的公众号、微博、客户端、视频端等官方渠道</t>
  </si>
  <si>
    <t>三类：市级纸媒的公众号、微博、客户端、视频端等官方渠道</t>
  </si>
  <si>
    <t>加权后合计价格（单项物理总价加总价格*25%权重）</t>
  </si>
  <si>
    <t>二、广播电视媒体</t>
  </si>
  <si>
    <t>（一）电视片内容制作与投放报价明细</t>
  </si>
  <si>
    <t>视频类型</t>
  </si>
  <si>
    <t>电视片内容制作与投放报价明细</t>
  </si>
  <si>
    <t>电视片视频制作及投放</t>
  </si>
  <si>
    <t>甲类：省级电视台</t>
  </si>
  <si>
    <t>电视片视频（120秒以内）</t>
  </si>
  <si>
    <t>电视片视频（121秒-240秒）</t>
  </si>
  <si>
    <t>电视片视频（241秒-360秒）</t>
  </si>
  <si>
    <t>乙类：市级电视台</t>
  </si>
  <si>
    <t>（二）新媒体平台投放报价明细</t>
  </si>
  <si>
    <t>新媒体平台投放报价明细</t>
  </si>
  <si>
    <t>新媒体平台投放渠道</t>
  </si>
  <si>
    <t>甲类：省级电视台官方新媒体平台</t>
  </si>
  <si>
    <t>省级广播电视台官方微信公众号首条投放</t>
  </si>
  <si>
    <t>省级广播电视台官方微信公众号次条及以下投放</t>
  </si>
  <si>
    <t>省级广播电视台官方客户端投放</t>
  </si>
  <si>
    <t>省级广播电视台官方微信视频号、抖音短视频投放</t>
  </si>
  <si>
    <t>省级广播电视台官方微博投放</t>
  </si>
  <si>
    <t>乙类：市级电视台官方新媒体平台</t>
  </si>
  <si>
    <t>市级广播电视台官方微信公众号首条投放</t>
  </si>
  <si>
    <t>市级广播电视台官方微信公众号次条及以下投放</t>
  </si>
  <si>
    <t>市级广播电视台官方客户端投放渠道</t>
  </si>
  <si>
    <t>市级广播电视台官方微信视频号、抖音短视频投放渠道</t>
  </si>
  <si>
    <t>市级广播电视台官方微博投放渠道</t>
  </si>
  <si>
    <t>加权后合计价格（单项物理总价加总价格*20%权重）</t>
  </si>
  <si>
    <t>最终合计报价（四个加权后合计价格加总）</t>
  </si>
  <si>
    <t xml:space="preserve">                                                          投标人：（盖电子印章或公章）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</si>
</sst>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ajor"/>
    </font>
    <font>
      <b/>
      <sz val="14"/>
      <color rgb="FF000000"/>
      <name val="宋体"/>
      <charset val="134"/>
    </font>
    <font>
      <b/>
      <sz val="12"/>
      <color rgb="FF00000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b/>
      <sz val="10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6" borderId="1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8" fillId="8" borderId="16" applyNumberFormat="0" applyAlignment="0" applyProtection="0">
      <alignment vertical="center"/>
    </xf>
    <xf numFmtId="0" fontId="19" fillId="8" borderId="15" applyNumberFormat="0" applyAlignment="0" applyProtection="0">
      <alignment vertical="center"/>
    </xf>
    <xf numFmtId="0" fontId="20" fillId="9" borderId="17" applyNumberFormat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9" fontId="7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64;&#32426;&#12308;2026&#12309;136&#21495;%20&#9734;&#9734;&#32508;&#21512;&#29256;&#38656;&#27714;&#20449;&#24687;&#34920;&#65288;2026&#24180;&#29256;&#65289;-&#38468;&#20214;2-20260910&#24191;&#24030;&#20379;&#30005;&#23616;2026&#24180;&#23459;&#20256;&#29289;&#26009;&#21046;&#20316;&#21450;&#23459;&#20256;&#27963;&#21160;&#39033;&#30446;&#65288;&#31532;&#22235;&#25209;&#27425;&#65289;1014&#65288;&#36807;&#20250;&#29256;&#65289;-1022&#26680;&#23545;&#26356;&#2603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类别整理（勿删）"/>
      <sheetName val="Sheet1"/>
      <sheetName val="项目基本信息 (完全采用策略) --必填"/>
      <sheetName val="项目基本信息 (完全采用策略)"/>
      <sheetName val="项目基本信息（非采用策略）"/>
      <sheetName val="附表1、采购评审标准带星号事项确定内容 --必填"/>
      <sheetName val="附表1、采购评审标准带星号事项确定内容 --必填 (2)"/>
      <sheetName val="附表2、信息公开保密审查表--必填"/>
      <sheetName val="附表3 非招标采购原因及邀请项目信息 --非招标项目必填"/>
      <sheetName val="附表4、报价表"/>
      <sheetName val="中标推荐原则参考写法"/>
      <sheetName val="有效报价区间参考写法"/>
      <sheetName val="公司评标专家库专业类别一览表-参考"/>
      <sheetName val="附表-价格计算方法汇总-参考"/>
      <sheetName val="采购计划执行情况考核统计表"/>
      <sheetName val="下拉关联设置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0"/>
  <sheetViews>
    <sheetView tabSelected="1" workbookViewId="0">
      <selection activeCell="A1" sqref="$A1:$XFD65536"/>
    </sheetView>
  </sheetViews>
  <sheetFormatPr defaultColWidth="10" defaultRowHeight="18.75"/>
  <cols>
    <col min="1" max="1" width="15.1333333333333" style="2" customWidth="1"/>
    <col min="2" max="2" width="18.0583333333333" style="2" customWidth="1"/>
    <col min="3" max="3" width="45.75" style="2" customWidth="1"/>
    <col min="4" max="4" width="18.4416666666667" style="3" customWidth="1"/>
    <col min="5" max="5" width="18.8916666666667" style="4" customWidth="1"/>
    <col min="6" max="7" width="21.025" style="1" customWidth="1"/>
    <col min="8" max="8" width="14.3083333333333" style="1"/>
    <col min="9" max="16384" width="10" style="1"/>
  </cols>
  <sheetData>
    <row r="1" s="1" customFormat="1" ht="19.5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1" customFormat="1" ht="15" spans="1:1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="1" customFormat="1" ht="15" spans="1:13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="1" customFormat="1" ht="15" spans="1:13">
      <c r="A4" s="10" t="s">
        <v>3</v>
      </c>
      <c r="B4" s="11" t="s">
        <v>4</v>
      </c>
      <c r="C4" s="12"/>
      <c r="D4" s="13" t="s">
        <v>5</v>
      </c>
      <c r="E4" s="13" t="s">
        <v>6</v>
      </c>
      <c r="F4" s="13"/>
      <c r="G4" s="13"/>
      <c r="H4" s="13"/>
      <c r="I4" s="13"/>
      <c r="J4" s="13"/>
      <c r="K4" s="13"/>
      <c r="L4" s="13"/>
      <c r="M4" s="14" t="s">
        <v>7</v>
      </c>
    </row>
    <row r="5" s="1" customFormat="1" ht="15" spans="1:13">
      <c r="A5" s="10"/>
      <c r="B5" s="11"/>
      <c r="C5" s="12"/>
      <c r="D5" s="13"/>
      <c r="E5" s="10" t="s">
        <v>8</v>
      </c>
      <c r="F5" s="10"/>
      <c r="G5" s="10" t="s">
        <v>9</v>
      </c>
      <c r="H5" s="10"/>
      <c r="I5" s="13" t="s">
        <v>10</v>
      </c>
      <c r="J5" s="13"/>
      <c r="K5" s="13" t="s">
        <v>11</v>
      </c>
      <c r="L5" s="13"/>
      <c r="M5" s="14"/>
    </row>
    <row r="6" s="1" customFormat="1" ht="15" spans="1:13">
      <c r="A6" s="10"/>
      <c r="B6" s="15"/>
      <c r="C6" s="16"/>
      <c r="D6" s="13"/>
      <c r="E6" s="10" t="s">
        <v>12</v>
      </c>
      <c r="F6" s="10" t="s">
        <v>13</v>
      </c>
      <c r="G6" s="10" t="s">
        <v>12</v>
      </c>
      <c r="H6" s="10" t="s">
        <v>13</v>
      </c>
      <c r="I6" s="10" t="s">
        <v>12</v>
      </c>
      <c r="J6" s="13" t="s">
        <v>13</v>
      </c>
      <c r="K6" s="13" t="s">
        <v>12</v>
      </c>
      <c r="L6" s="13" t="s">
        <v>13</v>
      </c>
      <c r="M6" s="14"/>
    </row>
    <row r="7" s="1" customFormat="1" ht="49" customHeight="1" spans="1:13">
      <c r="A7" s="17" t="s">
        <v>14</v>
      </c>
      <c r="B7" s="11" t="s">
        <v>15</v>
      </c>
      <c r="C7" s="12"/>
      <c r="D7" s="10" t="s">
        <v>16</v>
      </c>
      <c r="E7" s="10">
        <v>233000</v>
      </c>
      <c r="F7" s="10"/>
      <c r="G7" s="10">
        <v>123000</v>
      </c>
      <c r="H7" s="10"/>
      <c r="I7" s="10">
        <v>81600</v>
      </c>
      <c r="J7" s="10"/>
      <c r="K7" s="10">
        <v>64200</v>
      </c>
      <c r="L7" s="10"/>
      <c r="M7" s="18">
        <f t="shared" ref="M7:M22" si="0">F7+H7</f>
        <v>0</v>
      </c>
    </row>
    <row r="8" s="1" customFormat="1" ht="49" customHeight="1" spans="1:13">
      <c r="A8" s="17"/>
      <c r="B8" s="15"/>
      <c r="C8" s="16"/>
      <c r="D8" s="10" t="s">
        <v>17</v>
      </c>
      <c r="E8" s="10">
        <v>268000</v>
      </c>
      <c r="F8" s="10"/>
      <c r="G8" s="10">
        <v>141000</v>
      </c>
      <c r="H8" s="10"/>
      <c r="I8" s="10">
        <v>93800</v>
      </c>
      <c r="J8" s="10"/>
      <c r="K8" s="10">
        <v>73900</v>
      </c>
      <c r="L8" s="10"/>
      <c r="M8" s="18">
        <f t="shared" si="0"/>
        <v>0</v>
      </c>
    </row>
    <row r="9" s="1" customFormat="1" ht="49" customHeight="1" spans="1:13">
      <c r="A9" s="17"/>
      <c r="B9" s="11" t="s">
        <v>18</v>
      </c>
      <c r="C9" s="12"/>
      <c r="D9" s="10" t="s">
        <v>16</v>
      </c>
      <c r="E9" s="10">
        <v>271500</v>
      </c>
      <c r="F9" s="10"/>
      <c r="G9" s="10">
        <v>149300</v>
      </c>
      <c r="H9" s="10"/>
      <c r="I9" s="10">
        <v>100600</v>
      </c>
      <c r="J9" s="10"/>
      <c r="K9" s="10">
        <v>75300</v>
      </c>
      <c r="L9" s="10"/>
      <c r="M9" s="18">
        <f t="shared" si="0"/>
        <v>0</v>
      </c>
    </row>
    <row r="10" s="1" customFormat="1" ht="49" customHeight="1" spans="1:13">
      <c r="A10" s="17"/>
      <c r="B10" s="15"/>
      <c r="C10" s="16"/>
      <c r="D10" s="10" t="s">
        <v>19</v>
      </c>
      <c r="E10" s="10">
        <v>386000</v>
      </c>
      <c r="F10" s="10"/>
      <c r="G10" s="10">
        <v>211800</v>
      </c>
      <c r="H10" s="10"/>
      <c r="I10" s="10">
        <v>142200</v>
      </c>
      <c r="J10" s="10"/>
      <c r="K10" s="10">
        <v>108100</v>
      </c>
      <c r="L10" s="10"/>
      <c r="M10" s="18">
        <f t="shared" si="0"/>
        <v>0</v>
      </c>
    </row>
    <row r="11" s="1" customFormat="1" ht="49" customHeight="1" spans="1:13">
      <c r="A11" s="17"/>
      <c r="B11" s="11" t="s">
        <v>20</v>
      </c>
      <c r="C11" s="12"/>
      <c r="D11" s="10" t="s">
        <v>16</v>
      </c>
      <c r="E11" s="10">
        <v>360600</v>
      </c>
      <c r="F11" s="10"/>
      <c r="G11" s="10">
        <v>180400</v>
      </c>
      <c r="H11" s="10"/>
      <c r="I11" s="10">
        <v>120200</v>
      </c>
      <c r="J11" s="10"/>
      <c r="K11" s="10">
        <v>90100</v>
      </c>
      <c r="L11" s="10"/>
      <c r="M11" s="18">
        <f t="shared" si="0"/>
        <v>0</v>
      </c>
    </row>
    <row r="12" s="1" customFormat="1" ht="49" customHeight="1" spans="1:13">
      <c r="A12" s="17"/>
      <c r="B12" s="15"/>
      <c r="C12" s="16"/>
      <c r="D12" s="10" t="s">
        <v>17</v>
      </c>
      <c r="E12" s="10">
        <v>409200</v>
      </c>
      <c r="F12" s="10"/>
      <c r="G12" s="10">
        <v>204600</v>
      </c>
      <c r="H12" s="10"/>
      <c r="I12" s="10">
        <v>136400</v>
      </c>
      <c r="J12" s="10"/>
      <c r="K12" s="10">
        <v>102400</v>
      </c>
      <c r="L12" s="10"/>
      <c r="M12" s="18">
        <f t="shared" si="0"/>
        <v>0</v>
      </c>
    </row>
    <row r="13" s="1" customFormat="1" ht="49" customHeight="1" spans="1:13">
      <c r="A13" s="17"/>
      <c r="B13" s="11" t="s">
        <v>21</v>
      </c>
      <c r="C13" s="12"/>
      <c r="D13" s="10" t="s">
        <v>16</v>
      </c>
      <c r="E13" s="10">
        <v>207800</v>
      </c>
      <c r="F13" s="10"/>
      <c r="G13" s="10">
        <v>109100</v>
      </c>
      <c r="H13" s="10"/>
      <c r="I13" s="10">
        <v>73700</v>
      </c>
      <c r="J13" s="10"/>
      <c r="K13" s="10">
        <v>57100</v>
      </c>
      <c r="L13" s="10"/>
      <c r="M13" s="18">
        <f t="shared" si="0"/>
        <v>0</v>
      </c>
    </row>
    <row r="14" s="1" customFormat="1" ht="49" customHeight="1" spans="1:13">
      <c r="A14" s="17"/>
      <c r="B14" s="15"/>
      <c r="C14" s="16"/>
      <c r="D14" s="10" t="s">
        <v>17</v>
      </c>
      <c r="E14" s="10">
        <v>244600</v>
      </c>
      <c r="F14" s="10"/>
      <c r="G14" s="10">
        <v>128400</v>
      </c>
      <c r="H14" s="10"/>
      <c r="I14" s="10">
        <v>86800</v>
      </c>
      <c r="J14" s="10"/>
      <c r="K14" s="10">
        <v>67200</v>
      </c>
      <c r="L14" s="10"/>
      <c r="M14" s="18">
        <f t="shared" si="0"/>
        <v>0</v>
      </c>
    </row>
    <row r="15" s="1" customFormat="1" ht="49" customHeight="1" spans="1:13">
      <c r="A15" s="17"/>
      <c r="B15" s="11" t="s">
        <v>22</v>
      </c>
      <c r="C15" s="12"/>
      <c r="D15" s="10" t="s">
        <v>16</v>
      </c>
      <c r="E15" s="10">
        <v>428900</v>
      </c>
      <c r="F15" s="10"/>
      <c r="G15" s="10">
        <v>214300</v>
      </c>
      <c r="H15" s="10"/>
      <c r="I15" s="10">
        <v>143000</v>
      </c>
      <c r="J15" s="10"/>
      <c r="K15" s="10">
        <v>107300</v>
      </c>
      <c r="L15" s="10"/>
      <c r="M15" s="18">
        <f t="shared" si="0"/>
        <v>0</v>
      </c>
    </row>
    <row r="16" s="1" customFormat="1" ht="49" customHeight="1" spans="1:13">
      <c r="A16" s="17"/>
      <c r="B16" s="15"/>
      <c r="C16" s="16"/>
      <c r="D16" s="10" t="s">
        <v>17</v>
      </c>
      <c r="E16" s="10">
        <v>528000</v>
      </c>
      <c r="F16" s="10"/>
      <c r="G16" s="10">
        <v>264000</v>
      </c>
      <c r="H16" s="10"/>
      <c r="I16" s="10">
        <v>176100</v>
      </c>
      <c r="J16" s="10"/>
      <c r="K16" s="10">
        <v>132000</v>
      </c>
      <c r="L16" s="10"/>
      <c r="M16" s="18">
        <f t="shared" si="0"/>
        <v>0</v>
      </c>
    </row>
    <row r="17" s="1" customFormat="1" ht="49" customHeight="1" spans="1:13">
      <c r="A17" s="17"/>
      <c r="B17" s="11" t="s">
        <v>23</v>
      </c>
      <c r="C17" s="12"/>
      <c r="D17" s="10" t="s">
        <v>16</v>
      </c>
      <c r="E17" s="10">
        <v>138300</v>
      </c>
      <c r="F17" s="10"/>
      <c r="G17" s="10">
        <v>71200</v>
      </c>
      <c r="H17" s="10"/>
      <c r="I17" s="10">
        <v>46100</v>
      </c>
      <c r="J17" s="10"/>
      <c r="K17" s="10">
        <v>36200</v>
      </c>
      <c r="L17" s="10"/>
      <c r="M17" s="18">
        <f t="shared" si="0"/>
        <v>0</v>
      </c>
    </row>
    <row r="18" s="1" customFormat="1" ht="49" customHeight="1" spans="1:13">
      <c r="A18" s="17"/>
      <c r="B18" s="15"/>
      <c r="C18" s="16"/>
      <c r="D18" s="10" t="s">
        <v>17</v>
      </c>
      <c r="E18" s="10">
        <v>179800</v>
      </c>
      <c r="F18" s="10"/>
      <c r="G18" s="10">
        <v>92500</v>
      </c>
      <c r="H18" s="10"/>
      <c r="I18" s="10">
        <v>59900</v>
      </c>
      <c r="J18" s="10"/>
      <c r="K18" s="10">
        <v>47200</v>
      </c>
      <c r="L18" s="10"/>
      <c r="M18" s="18">
        <f t="shared" si="0"/>
        <v>0</v>
      </c>
    </row>
    <row r="19" s="1" customFormat="1" ht="49" customHeight="1" spans="1:13">
      <c r="A19" s="17"/>
      <c r="B19" s="11" t="s">
        <v>24</v>
      </c>
      <c r="C19" s="12"/>
      <c r="D19" s="10" t="s">
        <v>25</v>
      </c>
      <c r="E19" s="10">
        <v>160000</v>
      </c>
      <c r="F19" s="10"/>
      <c r="G19" s="10">
        <v>90000</v>
      </c>
      <c r="H19" s="10"/>
      <c r="I19" s="10">
        <v>70000</v>
      </c>
      <c r="J19" s="10"/>
      <c r="K19" s="10">
        <v>60000</v>
      </c>
      <c r="L19" s="10"/>
      <c r="M19" s="18">
        <f t="shared" si="0"/>
        <v>0</v>
      </c>
    </row>
    <row r="20" s="1" customFormat="1" ht="49" customHeight="1" spans="1:13">
      <c r="A20" s="17"/>
      <c r="B20" s="15"/>
      <c r="C20" s="16"/>
      <c r="D20" s="10" t="s">
        <v>17</v>
      </c>
      <c r="E20" s="10">
        <v>280000</v>
      </c>
      <c r="F20" s="10"/>
      <c r="G20" s="10">
        <v>160000</v>
      </c>
      <c r="H20" s="10"/>
      <c r="I20" s="10">
        <v>120000</v>
      </c>
      <c r="J20" s="10"/>
      <c r="K20" s="10">
        <v>100000</v>
      </c>
      <c r="L20" s="10"/>
      <c r="M20" s="18">
        <f t="shared" si="0"/>
        <v>0</v>
      </c>
    </row>
    <row r="21" s="1" customFormat="1" ht="49" customHeight="1" spans="1:13">
      <c r="A21" s="17"/>
      <c r="B21" s="15" t="s">
        <v>26</v>
      </c>
      <c r="C21" s="16"/>
      <c r="D21" s="10" t="s">
        <v>19</v>
      </c>
      <c r="E21" s="10">
        <v>200000</v>
      </c>
      <c r="F21" s="10"/>
      <c r="G21" s="10">
        <v>100000</v>
      </c>
      <c r="H21" s="10"/>
      <c r="I21" s="10">
        <v>70000</v>
      </c>
      <c r="J21" s="10"/>
      <c r="K21" s="10">
        <v>60000</v>
      </c>
      <c r="L21" s="10"/>
      <c r="M21" s="18">
        <f t="shared" si="0"/>
        <v>0</v>
      </c>
    </row>
    <row r="22" s="1" customFormat="1" ht="49" customHeight="1" spans="1:13">
      <c r="A22" s="17"/>
      <c r="B22" s="15" t="s">
        <v>27</v>
      </c>
      <c r="C22" s="16"/>
      <c r="D22" s="10" t="s">
        <v>17</v>
      </c>
      <c r="E22" s="10">
        <v>240000</v>
      </c>
      <c r="F22" s="10"/>
      <c r="G22" s="10">
        <v>120000</v>
      </c>
      <c r="H22" s="10"/>
      <c r="I22" s="10">
        <v>80000</v>
      </c>
      <c r="J22" s="10"/>
      <c r="K22" s="10">
        <v>60000</v>
      </c>
      <c r="L22" s="10"/>
      <c r="M22" s="18">
        <f t="shared" si="0"/>
        <v>0</v>
      </c>
    </row>
    <row r="23" s="1" customFormat="1" ht="49" customHeight="1" spans="1:13">
      <c r="A23" s="17"/>
      <c r="B23" s="15" t="s">
        <v>28</v>
      </c>
      <c r="C23" s="16"/>
      <c r="D23" s="10" t="s">
        <v>29</v>
      </c>
      <c r="E23" s="10">
        <v>361000</v>
      </c>
      <c r="F23" s="10"/>
      <c r="G23" s="10">
        <v>152020</v>
      </c>
      <c r="H23" s="10"/>
      <c r="I23" s="10" t="s">
        <v>29</v>
      </c>
      <c r="J23" s="10"/>
      <c r="K23" s="10" t="s">
        <v>29</v>
      </c>
      <c r="L23" s="10"/>
      <c r="M23" s="18">
        <f t="shared" ref="M23:M28" si="1">F23</f>
        <v>0</v>
      </c>
    </row>
    <row r="24" s="1" customFormat="1" ht="49" customHeight="1" spans="1:13">
      <c r="A24" s="17"/>
      <c r="B24" s="15" t="s">
        <v>30</v>
      </c>
      <c r="C24" s="16"/>
      <c r="D24" s="10" t="s">
        <v>31</v>
      </c>
      <c r="E24" s="10">
        <v>70000</v>
      </c>
      <c r="F24" s="10"/>
      <c r="G24" s="10">
        <v>35000</v>
      </c>
      <c r="H24" s="10"/>
      <c r="I24" s="10">
        <v>23300</v>
      </c>
      <c r="J24" s="10"/>
      <c r="K24" s="10" t="s">
        <v>29</v>
      </c>
      <c r="L24" s="10"/>
      <c r="M24" s="18">
        <f t="shared" ref="M24:M26" si="2">F24+H24</f>
        <v>0</v>
      </c>
    </row>
    <row r="25" s="1" customFormat="1" ht="49" customHeight="1" spans="1:13">
      <c r="A25" s="17"/>
      <c r="B25" s="11" t="s">
        <v>32</v>
      </c>
      <c r="C25" s="12"/>
      <c r="D25" s="10" t="s">
        <v>16</v>
      </c>
      <c r="E25" s="10">
        <v>331500</v>
      </c>
      <c r="F25" s="10"/>
      <c r="G25" s="10">
        <v>184500</v>
      </c>
      <c r="H25" s="10"/>
      <c r="I25" s="10">
        <v>136500</v>
      </c>
      <c r="J25" s="10"/>
      <c r="K25" s="10">
        <v>103500</v>
      </c>
      <c r="L25" s="10"/>
      <c r="M25" s="18">
        <f t="shared" si="2"/>
        <v>0</v>
      </c>
    </row>
    <row r="26" s="1" customFormat="1" ht="49" customHeight="1" spans="1:13">
      <c r="A26" s="17"/>
      <c r="B26" s="15"/>
      <c r="C26" s="16"/>
      <c r="D26" s="10" t="s">
        <v>17</v>
      </c>
      <c r="E26" s="10">
        <f>442000</f>
        <v>442000</v>
      </c>
      <c r="F26" s="10"/>
      <c r="G26" s="10">
        <v>246000</v>
      </c>
      <c r="H26" s="10"/>
      <c r="I26" s="10">
        <v>182000</v>
      </c>
      <c r="J26" s="10"/>
      <c r="K26" s="10">
        <v>138000</v>
      </c>
      <c r="L26" s="10"/>
      <c r="M26" s="18">
        <f t="shared" si="2"/>
        <v>0</v>
      </c>
    </row>
    <row r="27" s="1" customFormat="1" ht="49" customHeight="1" spans="1:13">
      <c r="A27" s="17"/>
      <c r="B27" s="11" t="s">
        <v>33</v>
      </c>
      <c r="C27" s="12"/>
      <c r="D27" s="10" t="s">
        <v>25</v>
      </c>
      <c r="E27" s="10">
        <v>300000</v>
      </c>
      <c r="F27" s="10"/>
      <c r="G27" s="10">
        <v>150000</v>
      </c>
      <c r="H27" s="10"/>
      <c r="I27" s="10" t="s">
        <v>29</v>
      </c>
      <c r="J27" s="10"/>
      <c r="K27" s="10">
        <v>75000</v>
      </c>
      <c r="L27" s="10"/>
      <c r="M27" s="18">
        <f t="shared" si="1"/>
        <v>0</v>
      </c>
    </row>
    <row r="28" s="1" customFormat="1" ht="49" customHeight="1" spans="1:13">
      <c r="A28" s="17"/>
      <c r="B28" s="15"/>
      <c r="C28" s="16"/>
      <c r="D28" s="10" t="s">
        <v>19</v>
      </c>
      <c r="E28" s="10">
        <v>400000</v>
      </c>
      <c r="F28" s="10"/>
      <c r="G28" s="10">
        <v>200000</v>
      </c>
      <c r="H28" s="10"/>
      <c r="I28" s="10" t="s">
        <v>29</v>
      </c>
      <c r="J28" s="10"/>
      <c r="K28" s="10">
        <v>100000</v>
      </c>
      <c r="L28" s="10"/>
      <c r="M28" s="18">
        <f t="shared" si="1"/>
        <v>0</v>
      </c>
    </row>
    <row r="29" s="1" customFormat="1" ht="49" customHeight="1" spans="1:13">
      <c r="A29" s="17"/>
      <c r="B29" s="11" t="s">
        <v>34</v>
      </c>
      <c r="C29" s="12"/>
      <c r="D29" s="10" t="s">
        <v>16</v>
      </c>
      <c r="E29" s="10">
        <v>280000</v>
      </c>
      <c r="F29" s="10"/>
      <c r="G29" s="10">
        <v>140000</v>
      </c>
      <c r="H29" s="10"/>
      <c r="I29" s="10">
        <v>90000</v>
      </c>
      <c r="J29" s="10"/>
      <c r="K29" s="10">
        <v>70000</v>
      </c>
      <c r="L29" s="10"/>
      <c r="M29" s="18">
        <f t="shared" ref="M29:M33" si="3">F29+H29</f>
        <v>0</v>
      </c>
    </row>
    <row r="30" s="1" customFormat="1" ht="49" customHeight="1" spans="1:13">
      <c r="A30" s="17"/>
      <c r="B30" s="15"/>
      <c r="C30" s="16"/>
      <c r="D30" s="10" t="s">
        <v>17</v>
      </c>
      <c r="E30" s="10">
        <v>380000</v>
      </c>
      <c r="F30" s="10"/>
      <c r="G30" s="10">
        <v>190000</v>
      </c>
      <c r="H30" s="10"/>
      <c r="I30" s="10">
        <v>130000</v>
      </c>
      <c r="J30" s="10"/>
      <c r="K30" s="10">
        <v>100000</v>
      </c>
      <c r="L30" s="10"/>
      <c r="M30" s="18">
        <f t="shared" si="3"/>
        <v>0</v>
      </c>
    </row>
    <row r="31" s="1" customFormat="1" ht="49" customHeight="1" spans="1:13">
      <c r="A31" s="17"/>
      <c r="B31" s="11" t="s">
        <v>35</v>
      </c>
      <c r="C31" s="12"/>
      <c r="D31" s="10" t="s">
        <v>16</v>
      </c>
      <c r="E31" s="10">
        <v>220000</v>
      </c>
      <c r="F31" s="10"/>
      <c r="G31" s="10">
        <v>110000</v>
      </c>
      <c r="H31" s="10"/>
      <c r="I31" s="10">
        <v>73000</v>
      </c>
      <c r="J31" s="10"/>
      <c r="K31" s="10">
        <v>55000</v>
      </c>
      <c r="L31" s="10"/>
      <c r="M31" s="18">
        <f t="shared" si="3"/>
        <v>0</v>
      </c>
    </row>
    <row r="32" s="1" customFormat="1" ht="49" customHeight="1" spans="1:13">
      <c r="A32" s="17"/>
      <c r="B32" s="15"/>
      <c r="C32" s="16"/>
      <c r="D32" s="10" t="s">
        <v>17</v>
      </c>
      <c r="E32" s="10">
        <v>300000</v>
      </c>
      <c r="F32" s="10"/>
      <c r="G32" s="10">
        <v>150000</v>
      </c>
      <c r="H32" s="10"/>
      <c r="I32" s="10">
        <v>100000</v>
      </c>
      <c r="J32" s="10"/>
      <c r="K32" s="10">
        <v>75000</v>
      </c>
      <c r="L32" s="10"/>
      <c r="M32" s="18">
        <f t="shared" si="3"/>
        <v>0</v>
      </c>
    </row>
    <row r="33" s="1" customFormat="1" ht="49" customHeight="1" spans="1:13">
      <c r="A33" s="17"/>
      <c r="B33" s="15" t="s">
        <v>36</v>
      </c>
      <c r="C33" s="16"/>
      <c r="D33" s="10" t="s">
        <v>29</v>
      </c>
      <c r="E33" s="10">
        <v>260000</v>
      </c>
      <c r="F33" s="10"/>
      <c r="G33" s="10">
        <v>130000</v>
      </c>
      <c r="H33" s="10"/>
      <c r="I33" s="10">
        <v>87000</v>
      </c>
      <c r="J33" s="10"/>
      <c r="K33" s="10">
        <v>65000</v>
      </c>
      <c r="L33" s="10"/>
      <c r="M33" s="18">
        <f t="shared" si="3"/>
        <v>0</v>
      </c>
    </row>
    <row r="34" s="1" customFormat="1" ht="49" customHeight="1" spans="1:13">
      <c r="A34" s="10"/>
      <c r="B34" s="15" t="s">
        <v>37</v>
      </c>
      <c r="C34" s="16"/>
      <c r="D34" s="10" t="s">
        <v>29</v>
      </c>
      <c r="E34" s="10">
        <v>80000</v>
      </c>
      <c r="F34" s="10"/>
      <c r="G34" s="10" t="s">
        <v>29</v>
      </c>
      <c r="H34" s="10"/>
      <c r="I34" s="10" t="s">
        <v>29</v>
      </c>
      <c r="J34" s="10"/>
      <c r="K34" s="10" t="s">
        <v>29</v>
      </c>
      <c r="L34" s="10"/>
      <c r="M34" s="18">
        <f>F34</f>
        <v>0</v>
      </c>
    </row>
    <row r="35" s="1" customFormat="1" ht="15" spans="1:13">
      <c r="A35" s="19" t="s">
        <v>38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20">
        <f>SUM(M7:M34)</f>
        <v>0</v>
      </c>
    </row>
    <row r="36" s="1" customFormat="1" ht="15" spans="1:13">
      <c r="A36" s="20" t="s">
        <v>39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>
        <v>0.3</v>
      </c>
    </row>
    <row r="37" s="1" customFormat="1" ht="15" spans="1:13">
      <c r="A37" s="20" t="s">
        <v>40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>
        <f>M35*M36</f>
        <v>0</v>
      </c>
    </row>
    <row r="38" s="1" customFormat="1" ht="15" spans="1:13">
      <c r="A38" s="9" t="s">
        <v>41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="1" customFormat="1" ht="15" spans="1:13">
      <c r="A39" s="17" t="s">
        <v>42</v>
      </c>
      <c r="B39" s="11" t="s">
        <v>43</v>
      </c>
      <c r="C39" s="22"/>
      <c r="D39" s="12"/>
      <c r="E39" s="15" t="s">
        <v>44</v>
      </c>
      <c r="F39" s="16"/>
      <c r="G39" s="15" t="s">
        <v>45</v>
      </c>
      <c r="H39" s="16"/>
      <c r="I39" s="15" t="s">
        <v>46</v>
      </c>
      <c r="J39" s="16"/>
      <c r="K39" s="15" t="s">
        <v>47</v>
      </c>
      <c r="L39" s="16"/>
      <c r="M39" s="23" t="s">
        <v>48</v>
      </c>
    </row>
    <row r="40" s="1" customFormat="1" ht="15" spans="1:13">
      <c r="A40" s="10"/>
      <c r="B40" s="15"/>
      <c r="C40" s="24"/>
      <c r="D40" s="16"/>
      <c r="E40" s="10" t="s">
        <v>12</v>
      </c>
      <c r="F40" s="10" t="s">
        <v>49</v>
      </c>
      <c r="G40" s="10" t="s">
        <v>50</v>
      </c>
      <c r="H40" s="10" t="s">
        <v>49</v>
      </c>
      <c r="I40" s="10" t="s">
        <v>50</v>
      </c>
      <c r="J40" s="10" t="s">
        <v>49</v>
      </c>
      <c r="K40" s="10" t="s">
        <v>12</v>
      </c>
      <c r="L40" s="10" t="s">
        <v>13</v>
      </c>
      <c r="M40" s="25"/>
    </row>
    <row r="41" s="1" customFormat="1" ht="49" customHeight="1" spans="1:13">
      <c r="A41" s="17" t="s">
        <v>51</v>
      </c>
      <c r="B41" s="17" t="s">
        <v>52</v>
      </c>
      <c r="C41" s="17" t="s">
        <v>53</v>
      </c>
      <c r="D41" s="10" t="s">
        <v>54</v>
      </c>
      <c r="E41" s="10">
        <v>320000</v>
      </c>
      <c r="F41" s="10"/>
      <c r="G41" s="10">
        <v>340000</v>
      </c>
      <c r="H41" s="10"/>
      <c r="I41" s="10">
        <v>320000</v>
      </c>
      <c r="J41" s="10"/>
      <c r="K41" s="10">
        <v>120000</v>
      </c>
      <c r="L41" s="10"/>
      <c r="M41" s="13">
        <f t="shared" ref="M41:M58" si="4">F41+H41+J41+L41</f>
        <v>0</v>
      </c>
    </row>
    <row r="42" s="1" customFormat="1" ht="49" customHeight="1" spans="1:13">
      <c r="A42" s="17"/>
      <c r="B42" s="17"/>
      <c r="C42" s="17"/>
      <c r="D42" s="10" t="s">
        <v>55</v>
      </c>
      <c r="E42" s="10">
        <v>200000</v>
      </c>
      <c r="F42" s="10"/>
      <c r="G42" s="10">
        <v>220000</v>
      </c>
      <c r="H42" s="10"/>
      <c r="I42" s="10">
        <v>200000</v>
      </c>
      <c r="J42" s="10"/>
      <c r="K42" s="10">
        <v>120000</v>
      </c>
      <c r="L42" s="10"/>
      <c r="M42" s="13">
        <f t="shared" si="4"/>
        <v>0</v>
      </c>
    </row>
    <row r="43" s="1" customFormat="1" ht="49" customHeight="1" spans="1:13">
      <c r="A43" s="17"/>
      <c r="B43" s="17"/>
      <c r="C43" s="10"/>
      <c r="D43" s="10" t="s">
        <v>56</v>
      </c>
      <c r="E43" s="10">
        <v>100000</v>
      </c>
      <c r="F43" s="10"/>
      <c r="G43" s="10">
        <v>120000</v>
      </c>
      <c r="H43" s="10"/>
      <c r="I43" s="10">
        <v>100000</v>
      </c>
      <c r="J43" s="10"/>
      <c r="K43" s="10">
        <v>120000</v>
      </c>
      <c r="L43" s="10"/>
      <c r="M43" s="13">
        <f t="shared" si="4"/>
        <v>0</v>
      </c>
    </row>
    <row r="44" s="1" customFormat="1" ht="49" customHeight="1" spans="1:13">
      <c r="A44" s="17"/>
      <c r="B44" s="17"/>
      <c r="C44" s="10" t="s">
        <v>57</v>
      </c>
      <c r="D44" s="10" t="s">
        <v>58</v>
      </c>
      <c r="E44" s="10">
        <v>90000</v>
      </c>
      <c r="F44" s="10"/>
      <c r="G44" s="10">
        <v>120000</v>
      </c>
      <c r="H44" s="10"/>
      <c r="I44" s="10">
        <v>90000</v>
      </c>
      <c r="J44" s="10"/>
      <c r="K44" s="10">
        <v>120000</v>
      </c>
      <c r="L44" s="10"/>
      <c r="M44" s="13">
        <f t="shared" si="4"/>
        <v>0</v>
      </c>
    </row>
    <row r="45" s="1" customFormat="1" ht="49" customHeight="1" spans="1:13">
      <c r="A45" s="17"/>
      <c r="B45" s="17"/>
      <c r="C45" s="10" t="s">
        <v>59</v>
      </c>
      <c r="D45" s="10" t="s">
        <v>60</v>
      </c>
      <c r="E45" s="10">
        <v>70000</v>
      </c>
      <c r="F45" s="10"/>
      <c r="G45" s="10">
        <v>100000</v>
      </c>
      <c r="H45" s="10"/>
      <c r="I45" s="10">
        <v>70000</v>
      </c>
      <c r="J45" s="10"/>
      <c r="K45" s="10">
        <v>120000</v>
      </c>
      <c r="L45" s="10"/>
      <c r="M45" s="13">
        <f t="shared" si="4"/>
        <v>0</v>
      </c>
    </row>
    <row r="46" s="1" customFormat="1" ht="49" customHeight="1" spans="1:13">
      <c r="A46" s="17"/>
      <c r="B46" s="10"/>
      <c r="C46" s="10" t="s">
        <v>61</v>
      </c>
      <c r="D46" s="10" t="s">
        <v>62</v>
      </c>
      <c r="E46" s="10" t="s">
        <v>29</v>
      </c>
      <c r="F46" s="10"/>
      <c r="G46" s="10" t="s">
        <v>29</v>
      </c>
      <c r="H46" s="10"/>
      <c r="I46" s="10">
        <v>80000</v>
      </c>
      <c r="J46" s="10"/>
      <c r="K46" s="10">
        <v>120000</v>
      </c>
      <c r="L46" s="10"/>
      <c r="M46" s="13">
        <f t="shared" si="4"/>
        <v>0</v>
      </c>
    </row>
    <row r="47" s="1" customFormat="1" ht="49" customHeight="1" spans="1:13">
      <c r="A47" s="17"/>
      <c r="B47" s="17" t="s">
        <v>63</v>
      </c>
      <c r="C47" s="17" t="s">
        <v>53</v>
      </c>
      <c r="D47" s="10" t="s">
        <v>54</v>
      </c>
      <c r="E47" s="10">
        <v>300000</v>
      </c>
      <c r="F47" s="10"/>
      <c r="G47" s="10">
        <v>221000</v>
      </c>
      <c r="H47" s="10"/>
      <c r="I47" s="10">
        <v>300000</v>
      </c>
      <c r="J47" s="10"/>
      <c r="K47" s="10">
        <v>78000</v>
      </c>
      <c r="L47" s="10"/>
      <c r="M47" s="13">
        <f t="shared" si="4"/>
        <v>0</v>
      </c>
    </row>
    <row r="48" s="1" customFormat="1" ht="49" customHeight="1" spans="1:13">
      <c r="A48" s="17"/>
      <c r="B48" s="17"/>
      <c r="C48" s="17"/>
      <c r="D48" s="10" t="s">
        <v>55</v>
      </c>
      <c r="E48" s="10">
        <v>120000</v>
      </c>
      <c r="F48" s="10"/>
      <c r="G48" s="10">
        <v>143000</v>
      </c>
      <c r="H48" s="10"/>
      <c r="I48" s="10">
        <v>120000</v>
      </c>
      <c r="J48" s="10"/>
      <c r="K48" s="10">
        <v>78000</v>
      </c>
      <c r="L48" s="10"/>
      <c r="M48" s="13">
        <f t="shared" si="4"/>
        <v>0</v>
      </c>
    </row>
    <row r="49" s="1" customFormat="1" ht="49" customHeight="1" spans="1:13">
      <c r="A49" s="17"/>
      <c r="B49" s="17"/>
      <c r="C49" s="10"/>
      <c r="D49" s="10" t="s">
        <v>56</v>
      </c>
      <c r="E49" s="10">
        <v>60000</v>
      </c>
      <c r="F49" s="10"/>
      <c r="G49" s="10">
        <v>78000</v>
      </c>
      <c r="H49" s="10"/>
      <c r="I49" s="10">
        <v>60000</v>
      </c>
      <c r="J49" s="10"/>
      <c r="K49" s="10">
        <v>78000</v>
      </c>
      <c r="L49" s="10"/>
      <c r="M49" s="13">
        <f t="shared" si="4"/>
        <v>0</v>
      </c>
    </row>
    <row r="50" s="1" customFormat="1" ht="49" customHeight="1" spans="1:13">
      <c r="A50" s="17"/>
      <c r="B50" s="17"/>
      <c r="C50" s="10" t="s">
        <v>57</v>
      </c>
      <c r="D50" s="10" t="s">
        <v>58</v>
      </c>
      <c r="E50" s="10">
        <v>50000</v>
      </c>
      <c r="F50" s="10"/>
      <c r="G50" s="10">
        <v>80000</v>
      </c>
      <c r="H50" s="10"/>
      <c r="I50" s="10">
        <v>50000</v>
      </c>
      <c r="J50" s="10"/>
      <c r="K50" s="10">
        <v>78000</v>
      </c>
      <c r="L50" s="10"/>
      <c r="M50" s="13">
        <f t="shared" si="4"/>
        <v>0</v>
      </c>
    </row>
    <row r="51" s="1" customFormat="1" ht="49" customHeight="1" spans="1:13">
      <c r="A51" s="17"/>
      <c r="B51" s="17"/>
      <c r="C51" s="10" t="s">
        <v>59</v>
      </c>
      <c r="D51" s="10" t="s">
        <v>60</v>
      </c>
      <c r="E51" s="10">
        <v>50000</v>
      </c>
      <c r="F51" s="10"/>
      <c r="G51" s="10">
        <v>78000</v>
      </c>
      <c r="H51" s="10"/>
      <c r="I51" s="10">
        <v>50000</v>
      </c>
      <c r="J51" s="10"/>
      <c r="K51" s="10">
        <v>78000</v>
      </c>
      <c r="L51" s="10"/>
      <c r="M51" s="13">
        <f t="shared" si="4"/>
        <v>0</v>
      </c>
    </row>
    <row r="52" s="1" customFormat="1" ht="49" customHeight="1" spans="1:13">
      <c r="A52" s="17"/>
      <c r="B52" s="10"/>
      <c r="C52" s="10" t="s">
        <v>61</v>
      </c>
      <c r="D52" s="10" t="s">
        <v>62</v>
      </c>
      <c r="E52" s="10" t="s">
        <v>29</v>
      </c>
      <c r="F52" s="10"/>
      <c r="G52" s="10" t="s">
        <v>29</v>
      </c>
      <c r="H52" s="10"/>
      <c r="I52" s="10">
        <v>60000</v>
      </c>
      <c r="J52" s="10"/>
      <c r="K52" s="10">
        <v>78000</v>
      </c>
      <c r="L52" s="10"/>
      <c r="M52" s="13">
        <f t="shared" si="4"/>
        <v>0</v>
      </c>
    </row>
    <row r="53" s="1" customFormat="1" ht="49" customHeight="1" spans="1:13">
      <c r="A53" s="17"/>
      <c r="B53" s="17" t="s">
        <v>64</v>
      </c>
      <c r="C53" s="17" t="s">
        <v>53</v>
      </c>
      <c r="D53" s="10" t="s">
        <v>54</v>
      </c>
      <c r="E53" s="10">
        <f t="shared" ref="E53:E55" si="5">+E41*0.4</f>
        <v>128000</v>
      </c>
      <c r="F53" s="10"/>
      <c r="G53" s="10">
        <v>136000</v>
      </c>
      <c r="H53" s="10"/>
      <c r="I53" s="10">
        <v>128000</v>
      </c>
      <c r="J53" s="10"/>
      <c r="K53" s="10">
        <v>48000</v>
      </c>
      <c r="L53" s="10"/>
      <c r="M53" s="13">
        <f t="shared" si="4"/>
        <v>0</v>
      </c>
    </row>
    <row r="54" s="1" customFormat="1" ht="49" customHeight="1" spans="1:13">
      <c r="A54" s="17"/>
      <c r="B54" s="17"/>
      <c r="C54" s="17"/>
      <c r="D54" s="10" t="s">
        <v>55</v>
      </c>
      <c r="E54" s="10">
        <f t="shared" si="5"/>
        <v>80000</v>
      </c>
      <c r="F54" s="10"/>
      <c r="G54" s="10">
        <v>88000</v>
      </c>
      <c r="H54" s="10"/>
      <c r="I54" s="10">
        <v>80000</v>
      </c>
      <c r="J54" s="10"/>
      <c r="K54" s="10">
        <v>48000</v>
      </c>
      <c r="L54" s="10"/>
      <c r="M54" s="13">
        <f t="shared" si="4"/>
        <v>0</v>
      </c>
    </row>
    <row r="55" s="1" customFormat="1" ht="49" customHeight="1" spans="1:13">
      <c r="A55" s="17"/>
      <c r="B55" s="17"/>
      <c r="C55" s="10"/>
      <c r="D55" s="10" t="s">
        <v>56</v>
      </c>
      <c r="E55" s="10">
        <f t="shared" si="5"/>
        <v>40000</v>
      </c>
      <c r="F55" s="10"/>
      <c r="G55" s="10">
        <v>48000</v>
      </c>
      <c r="H55" s="10"/>
      <c r="I55" s="10">
        <v>40000</v>
      </c>
      <c r="J55" s="10"/>
      <c r="K55" s="10">
        <v>48000</v>
      </c>
      <c r="L55" s="10"/>
      <c r="M55" s="13">
        <f t="shared" si="4"/>
        <v>0</v>
      </c>
    </row>
    <row r="56" s="1" customFormat="1" ht="49" customHeight="1" spans="1:13">
      <c r="A56" s="17"/>
      <c r="B56" s="17"/>
      <c r="C56" s="10" t="s">
        <v>57</v>
      </c>
      <c r="D56" s="10" t="s">
        <v>58</v>
      </c>
      <c r="E56" s="10">
        <v>49000</v>
      </c>
      <c r="F56" s="10"/>
      <c r="G56" s="10">
        <v>79000</v>
      </c>
      <c r="H56" s="10"/>
      <c r="I56" s="10">
        <v>49000</v>
      </c>
      <c r="J56" s="10"/>
      <c r="K56" s="10">
        <v>48000</v>
      </c>
      <c r="L56" s="10"/>
      <c r="M56" s="13">
        <f t="shared" si="4"/>
        <v>0</v>
      </c>
    </row>
    <row r="57" s="1" customFormat="1" ht="49" customHeight="1" spans="1:13">
      <c r="A57" s="17"/>
      <c r="B57" s="17"/>
      <c r="C57" s="10" t="s">
        <v>59</v>
      </c>
      <c r="D57" s="10" t="s">
        <v>60</v>
      </c>
      <c r="E57" s="10">
        <v>40000</v>
      </c>
      <c r="F57" s="10"/>
      <c r="G57" s="10">
        <v>48000</v>
      </c>
      <c r="H57" s="10"/>
      <c r="I57" s="10">
        <v>40000</v>
      </c>
      <c r="J57" s="10"/>
      <c r="K57" s="10">
        <v>48000</v>
      </c>
      <c r="L57" s="10"/>
      <c r="M57" s="13">
        <f t="shared" si="4"/>
        <v>0</v>
      </c>
    </row>
    <row r="58" s="1" customFormat="1" ht="49" customHeight="1" spans="1:13">
      <c r="A58" s="17"/>
      <c r="B58" s="10"/>
      <c r="C58" s="10" t="s">
        <v>61</v>
      </c>
      <c r="D58" s="10" t="s">
        <v>62</v>
      </c>
      <c r="E58" s="10" t="s">
        <v>29</v>
      </c>
      <c r="F58" s="10"/>
      <c r="G58" s="10" t="s">
        <v>29</v>
      </c>
      <c r="H58" s="20"/>
      <c r="I58" s="10">
        <v>60000</v>
      </c>
      <c r="J58" s="10"/>
      <c r="K58" s="10">
        <v>48000</v>
      </c>
      <c r="L58" s="10"/>
      <c r="M58" s="13">
        <f t="shared" si="4"/>
        <v>0</v>
      </c>
    </row>
    <row r="59" s="1" customFormat="1" ht="15" spans="1:13">
      <c r="A59" s="19" t="s">
        <v>38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20">
        <f>SUM(M41:M58)</f>
        <v>0</v>
      </c>
    </row>
    <row r="60" s="1" customFormat="1" ht="15" spans="1:13">
      <c r="A60" s="20" t="s">
        <v>39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1">
        <v>0.25</v>
      </c>
    </row>
    <row r="61" s="1" customFormat="1" ht="15" spans="1:13">
      <c r="A61" s="20" t="s">
        <v>65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>
        <f>M59*M60</f>
        <v>0</v>
      </c>
    </row>
    <row r="62" s="1" customFormat="1" ht="15" spans="1:13">
      <c r="A62" s="6" t="s">
        <v>66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8"/>
    </row>
    <row r="63" s="1" customFormat="1" ht="15" spans="1:13">
      <c r="A63" s="9" t="s">
        <v>67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="1" customFormat="1" ht="36.75" spans="1:13">
      <c r="A64" s="10" t="s">
        <v>42</v>
      </c>
      <c r="B64" s="15" t="s">
        <v>68</v>
      </c>
      <c r="C64" s="16"/>
      <c r="D64" s="10" t="s">
        <v>5</v>
      </c>
      <c r="E64" s="26" t="s">
        <v>12</v>
      </c>
      <c r="F64" s="26"/>
      <c r="G64" s="26"/>
      <c r="H64" s="26"/>
      <c r="I64" s="26"/>
      <c r="J64" s="26"/>
      <c r="K64" s="26"/>
      <c r="L64" s="27"/>
      <c r="M64" s="14" t="s">
        <v>48</v>
      </c>
    </row>
    <row r="65" s="1" customFormat="1" ht="49" customHeight="1" spans="1:13">
      <c r="A65" s="17" t="s">
        <v>69</v>
      </c>
      <c r="B65" s="17" t="s">
        <v>70</v>
      </c>
      <c r="C65" s="28" t="s">
        <v>71</v>
      </c>
      <c r="D65" s="13" t="s">
        <v>72</v>
      </c>
      <c r="E65" s="24">
        <v>48600</v>
      </c>
      <c r="F65" s="24"/>
      <c r="G65" s="24"/>
      <c r="H65" s="24"/>
      <c r="I65" s="24"/>
      <c r="J65" s="24"/>
      <c r="K65" s="24"/>
      <c r="L65" s="16"/>
      <c r="M65" s="13"/>
    </row>
    <row r="66" s="1" customFormat="1" ht="49" customHeight="1" spans="1:13">
      <c r="A66" s="17"/>
      <c r="B66" s="17"/>
      <c r="C66" s="17"/>
      <c r="D66" s="13" t="s">
        <v>73</v>
      </c>
      <c r="E66" s="24">
        <v>97200</v>
      </c>
      <c r="F66" s="24"/>
      <c r="G66" s="24"/>
      <c r="H66" s="24"/>
      <c r="I66" s="24"/>
      <c r="J66" s="24"/>
      <c r="K66" s="24"/>
      <c r="L66" s="16"/>
      <c r="M66" s="13"/>
    </row>
    <row r="67" s="1" customFormat="1" ht="49" customHeight="1" spans="1:13">
      <c r="A67" s="17"/>
      <c r="B67" s="17"/>
      <c r="C67" s="10"/>
      <c r="D67" s="17" t="s">
        <v>74</v>
      </c>
      <c r="E67" s="24">
        <v>145800</v>
      </c>
      <c r="F67" s="24"/>
      <c r="G67" s="24"/>
      <c r="H67" s="24"/>
      <c r="I67" s="24"/>
      <c r="J67" s="24"/>
      <c r="K67" s="24"/>
      <c r="L67" s="16"/>
      <c r="M67" s="13"/>
    </row>
    <row r="68" s="1" customFormat="1" ht="49" customHeight="1" spans="1:13">
      <c r="A68" s="17"/>
      <c r="B68" s="17"/>
      <c r="C68" s="29" t="s">
        <v>75</v>
      </c>
      <c r="D68" s="13" t="s">
        <v>72</v>
      </c>
      <c r="E68" s="24">
        <v>30000</v>
      </c>
      <c r="F68" s="24"/>
      <c r="G68" s="24"/>
      <c r="H68" s="24"/>
      <c r="I68" s="24"/>
      <c r="J68" s="24"/>
      <c r="K68" s="24"/>
      <c r="L68" s="16"/>
      <c r="M68" s="13"/>
    </row>
    <row r="69" s="1" customFormat="1" ht="49" customHeight="1" spans="1:13">
      <c r="A69" s="17"/>
      <c r="B69" s="17"/>
      <c r="C69" s="29"/>
      <c r="D69" s="13" t="s">
        <v>73</v>
      </c>
      <c r="E69" s="24">
        <v>60000</v>
      </c>
      <c r="F69" s="24"/>
      <c r="G69" s="24"/>
      <c r="H69" s="24"/>
      <c r="I69" s="24"/>
      <c r="J69" s="24"/>
      <c r="K69" s="24"/>
      <c r="L69" s="16"/>
      <c r="M69" s="13"/>
    </row>
    <row r="70" s="1" customFormat="1" ht="49" customHeight="1" spans="1:13">
      <c r="A70" s="17"/>
      <c r="B70" s="17"/>
      <c r="C70" s="29"/>
      <c r="D70" s="13" t="s">
        <v>74</v>
      </c>
      <c r="E70" s="24">
        <v>90000</v>
      </c>
      <c r="F70" s="24"/>
      <c r="G70" s="24"/>
      <c r="H70" s="24"/>
      <c r="I70" s="24"/>
      <c r="J70" s="24"/>
      <c r="K70" s="24"/>
      <c r="L70" s="16"/>
      <c r="M70" s="13"/>
    </row>
    <row r="71" s="1" customFormat="1" ht="15" spans="1:13">
      <c r="A71" s="19" t="s">
        <v>38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20">
        <f>SUM(M65:M70)</f>
        <v>0</v>
      </c>
    </row>
    <row r="72" s="1" customFormat="1" ht="15" spans="1:13">
      <c r="A72" s="20" t="s">
        <v>39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1">
        <v>0.25</v>
      </c>
    </row>
    <row r="73" s="1" customFormat="1" ht="15" spans="1:13">
      <c r="A73" s="30" t="s">
        <v>65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20">
        <f>M71*M72</f>
        <v>0</v>
      </c>
    </row>
    <row r="74" s="1" customFormat="1" ht="15" spans="1:13">
      <c r="A74" s="9" t="s">
        <v>76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="1" customFormat="1" ht="36.75" spans="1:13">
      <c r="A75" s="10" t="s">
        <v>42</v>
      </c>
      <c r="B75" s="15" t="s">
        <v>68</v>
      </c>
      <c r="C75" s="16"/>
      <c r="D75" s="13" t="s">
        <v>5</v>
      </c>
      <c r="E75" s="13" t="s">
        <v>12</v>
      </c>
      <c r="F75" s="13"/>
      <c r="G75" s="13"/>
      <c r="H75" s="13"/>
      <c r="I75" s="13"/>
      <c r="J75" s="13"/>
      <c r="K75" s="13"/>
      <c r="L75" s="13"/>
      <c r="M75" s="14" t="s">
        <v>48</v>
      </c>
    </row>
    <row r="76" s="1" customFormat="1" ht="49" customHeight="1" spans="1:13">
      <c r="A76" s="28" t="s">
        <v>77</v>
      </c>
      <c r="B76" s="28" t="s">
        <v>78</v>
      </c>
      <c r="C76" s="17" t="s">
        <v>79</v>
      </c>
      <c r="D76" s="13" t="s">
        <v>80</v>
      </c>
      <c r="E76" s="24">
        <v>166800</v>
      </c>
      <c r="F76" s="24"/>
      <c r="G76" s="24"/>
      <c r="H76" s="24"/>
      <c r="I76" s="24"/>
      <c r="J76" s="24"/>
      <c r="K76" s="24"/>
      <c r="L76" s="16"/>
      <c r="M76" s="10"/>
    </row>
    <row r="77" s="1" customFormat="1" ht="49" customHeight="1" spans="1:13">
      <c r="A77" s="17"/>
      <c r="B77" s="17"/>
      <c r="C77" s="17"/>
      <c r="D77" s="13" t="s">
        <v>81</v>
      </c>
      <c r="E77" s="24">
        <v>80000</v>
      </c>
      <c r="F77" s="24"/>
      <c r="G77" s="24"/>
      <c r="H77" s="24"/>
      <c r="I77" s="24"/>
      <c r="J77" s="24"/>
      <c r="K77" s="24"/>
      <c r="L77" s="16"/>
      <c r="M77" s="10"/>
    </row>
    <row r="78" s="1" customFormat="1" ht="49" customHeight="1" spans="1:13">
      <c r="A78" s="17"/>
      <c r="B78" s="17"/>
      <c r="C78" s="17"/>
      <c r="D78" s="13" t="s">
        <v>82</v>
      </c>
      <c r="E78" s="24">
        <v>11000</v>
      </c>
      <c r="F78" s="24"/>
      <c r="G78" s="24"/>
      <c r="H78" s="24"/>
      <c r="I78" s="24"/>
      <c r="J78" s="24"/>
      <c r="K78" s="24"/>
      <c r="L78" s="16"/>
      <c r="M78" s="10"/>
    </row>
    <row r="79" s="1" customFormat="1" ht="49" customHeight="1" spans="1:13">
      <c r="A79" s="17"/>
      <c r="B79" s="17"/>
      <c r="C79" s="17"/>
      <c r="D79" s="13" t="s">
        <v>83</v>
      </c>
      <c r="E79" s="24">
        <v>25000</v>
      </c>
      <c r="F79" s="24"/>
      <c r="G79" s="24"/>
      <c r="H79" s="24"/>
      <c r="I79" s="24"/>
      <c r="J79" s="24"/>
      <c r="K79" s="24"/>
      <c r="L79" s="16"/>
      <c r="M79" s="10"/>
    </row>
    <row r="80" s="1" customFormat="1" ht="49" customHeight="1" spans="1:13">
      <c r="A80" s="17"/>
      <c r="B80" s="17"/>
      <c r="C80" s="10"/>
      <c r="D80" s="13" t="s">
        <v>84</v>
      </c>
      <c r="E80" s="24">
        <v>8350</v>
      </c>
      <c r="F80" s="24"/>
      <c r="G80" s="24"/>
      <c r="H80" s="24"/>
      <c r="I80" s="24"/>
      <c r="J80" s="24"/>
      <c r="K80" s="24"/>
      <c r="L80" s="16"/>
      <c r="M80" s="10"/>
    </row>
    <row r="81" s="1" customFormat="1" ht="49" customHeight="1" spans="1:13">
      <c r="A81" s="17"/>
      <c r="B81" s="17"/>
      <c r="C81" s="29" t="s">
        <v>85</v>
      </c>
      <c r="D81" s="13" t="s">
        <v>86</v>
      </c>
      <c r="E81" s="24">
        <v>8000</v>
      </c>
      <c r="F81" s="24"/>
      <c r="G81" s="24"/>
      <c r="H81" s="24"/>
      <c r="I81" s="24"/>
      <c r="J81" s="24"/>
      <c r="K81" s="24"/>
      <c r="L81" s="16"/>
      <c r="M81" s="10"/>
    </row>
    <row r="82" s="1" customFormat="1" ht="49" customHeight="1" spans="1:13">
      <c r="A82" s="17"/>
      <c r="B82" s="17"/>
      <c r="C82" s="29"/>
      <c r="D82" s="13" t="s">
        <v>87</v>
      </c>
      <c r="E82" s="24">
        <v>5000</v>
      </c>
      <c r="F82" s="24"/>
      <c r="G82" s="24"/>
      <c r="H82" s="24"/>
      <c r="I82" s="24"/>
      <c r="J82" s="24"/>
      <c r="K82" s="24"/>
      <c r="L82" s="16"/>
      <c r="M82" s="10"/>
    </row>
    <row r="83" s="1" customFormat="1" ht="49" customHeight="1" spans="1:13">
      <c r="A83" s="17"/>
      <c r="B83" s="17"/>
      <c r="C83" s="29"/>
      <c r="D83" s="13" t="s">
        <v>88</v>
      </c>
      <c r="E83" s="24">
        <v>5000</v>
      </c>
      <c r="F83" s="24"/>
      <c r="G83" s="24"/>
      <c r="H83" s="24"/>
      <c r="I83" s="24"/>
      <c r="J83" s="24"/>
      <c r="K83" s="24"/>
      <c r="L83" s="16"/>
      <c r="M83" s="10"/>
    </row>
    <row r="84" s="1" customFormat="1" ht="49" customHeight="1" spans="1:13">
      <c r="A84" s="17"/>
      <c r="B84" s="17"/>
      <c r="C84" s="29"/>
      <c r="D84" s="13" t="s">
        <v>89</v>
      </c>
      <c r="E84" s="24">
        <v>5000</v>
      </c>
      <c r="F84" s="24"/>
      <c r="G84" s="24"/>
      <c r="H84" s="24"/>
      <c r="I84" s="24"/>
      <c r="J84" s="24"/>
      <c r="K84" s="24"/>
      <c r="L84" s="16"/>
      <c r="M84" s="10"/>
    </row>
    <row r="85" s="1" customFormat="1" ht="49" customHeight="1" spans="1:13">
      <c r="A85" s="10"/>
      <c r="B85" s="10"/>
      <c r="C85" s="31"/>
      <c r="D85" s="13" t="s">
        <v>90</v>
      </c>
      <c r="E85" s="24">
        <v>3000</v>
      </c>
      <c r="F85" s="24"/>
      <c r="G85" s="24"/>
      <c r="H85" s="24"/>
      <c r="I85" s="24"/>
      <c r="J85" s="24"/>
      <c r="K85" s="24"/>
      <c r="L85" s="16"/>
      <c r="M85" s="10"/>
    </row>
    <row r="86" s="1" customFormat="1" ht="15" spans="1:13">
      <c r="A86" s="19" t="s">
        <v>38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20">
        <f>SUM(M76:M85)</f>
        <v>0</v>
      </c>
    </row>
    <row r="87" s="1" customFormat="1" ht="15" spans="1:13">
      <c r="A87" s="20" t="s">
        <v>39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1">
        <v>0.2</v>
      </c>
    </row>
    <row r="88" s="1" customFormat="1" ht="15" spans="1:13">
      <c r="A88" s="20" t="s">
        <v>91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>
        <f>M86*M87</f>
        <v>0</v>
      </c>
    </row>
    <row r="89" s="1" customFormat="1" ht="15" spans="1:13">
      <c r="A89" s="32" t="s">
        <v>92</v>
      </c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4"/>
      <c r="M89" s="20">
        <f>M37+M61+M73+M88</f>
        <v>0</v>
      </c>
    </row>
    <row r="90" s="1" customFormat="1" ht="91" customHeight="1" spans="1:13">
      <c r="A90" s="32" t="s">
        <v>93</v>
      </c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4"/>
    </row>
  </sheetData>
  <mergeCells count="90">
    <mergeCell ref="A1:M1"/>
    <mergeCell ref="A2:M2"/>
    <mergeCell ref="A3:M3"/>
    <mergeCell ref="E4:L4"/>
    <mergeCell ref="E5:F5"/>
    <mergeCell ref="G5:H5"/>
    <mergeCell ref="I5:J5"/>
    <mergeCell ref="K5:L5"/>
    <mergeCell ref="B21:C21"/>
    <mergeCell ref="B22:C22"/>
    <mergeCell ref="B23:C23"/>
    <mergeCell ref="B24:C24"/>
    <mergeCell ref="B33:C33"/>
    <mergeCell ref="B34:C34"/>
    <mergeCell ref="A35:L35"/>
    <mergeCell ref="A36:L36"/>
    <mergeCell ref="A37:L37"/>
    <mergeCell ref="A38:M38"/>
    <mergeCell ref="E39:F39"/>
    <mergeCell ref="G39:H39"/>
    <mergeCell ref="I39:J39"/>
    <mergeCell ref="K39:L39"/>
    <mergeCell ref="A59:L59"/>
    <mergeCell ref="A60:L60"/>
    <mergeCell ref="A61:L61"/>
    <mergeCell ref="A62:M62"/>
    <mergeCell ref="A63:M63"/>
    <mergeCell ref="B64:C64"/>
    <mergeCell ref="E64:L64"/>
    <mergeCell ref="E65:L65"/>
    <mergeCell ref="E66:L66"/>
    <mergeCell ref="E67:L67"/>
    <mergeCell ref="E68:L68"/>
    <mergeCell ref="E69:L69"/>
    <mergeCell ref="E70:L70"/>
    <mergeCell ref="A71:L71"/>
    <mergeCell ref="A72:L72"/>
    <mergeCell ref="A73:L73"/>
    <mergeCell ref="A74:M74"/>
    <mergeCell ref="B75:C75"/>
    <mergeCell ref="E75:L75"/>
    <mergeCell ref="E76:L76"/>
    <mergeCell ref="E77:L77"/>
    <mergeCell ref="E78:L78"/>
    <mergeCell ref="E79:L79"/>
    <mergeCell ref="E80:L80"/>
    <mergeCell ref="E81:L81"/>
    <mergeCell ref="E82:L82"/>
    <mergeCell ref="E83:L83"/>
    <mergeCell ref="E84:L84"/>
    <mergeCell ref="E85:L85"/>
    <mergeCell ref="A86:L86"/>
    <mergeCell ref="A87:L87"/>
    <mergeCell ref="A88:L88"/>
    <mergeCell ref="A89:L89"/>
    <mergeCell ref="A90:M90"/>
    <mergeCell ref="A4:A6"/>
    <mergeCell ref="A7:A34"/>
    <mergeCell ref="A39:A40"/>
    <mergeCell ref="A41:A58"/>
    <mergeCell ref="A65:A70"/>
    <mergeCell ref="A76:A85"/>
    <mergeCell ref="B41:B46"/>
    <mergeCell ref="B47:B52"/>
    <mergeCell ref="B53:B58"/>
    <mergeCell ref="B65:B70"/>
    <mergeCell ref="B76:B85"/>
    <mergeCell ref="C41:C43"/>
    <mergeCell ref="C47:C49"/>
    <mergeCell ref="C53:C55"/>
    <mergeCell ref="C65:C67"/>
    <mergeCell ref="C68:C70"/>
    <mergeCell ref="C76:C80"/>
    <mergeCell ref="C81:C85"/>
    <mergeCell ref="D4:D6"/>
    <mergeCell ref="M4:M6"/>
    <mergeCell ref="M39:M40"/>
    <mergeCell ref="B4:C6"/>
    <mergeCell ref="B7:C8"/>
    <mergeCell ref="B9:C10"/>
    <mergeCell ref="B11:C12"/>
    <mergeCell ref="B13:C14"/>
    <mergeCell ref="B15:C16"/>
    <mergeCell ref="B17:C18"/>
    <mergeCell ref="B19:C20"/>
    <mergeCell ref="B25:C26"/>
    <mergeCell ref="B27:C28"/>
    <mergeCell ref="B29:C30"/>
    <mergeCell ref="B31:C32"/>
    <mergeCell ref="B39:D4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XC~laozt</dc:creator>
  <cp:lastModifiedBy>XC~laozt</cp:lastModifiedBy>
  <dcterms:created xsi:type="dcterms:W3CDTF">2026-10-22T16:20:16Z</dcterms:created>
  <dcterms:modified xsi:type="dcterms:W3CDTF">2026-10-22T16:20:45Z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D791DD2564AD80F640C7D96A1FCDB93F_41</vt:lpwstr>
  </property>
  <property fmtid="{D5CDD505-2E9C-101B-9397-08002B2CF9AE}" pid="3" name="KSOProductBuildVer">
    <vt:lpwstr>2052-12.1.2.24720</vt:lpwstr>
  </property>
  <property fmtid="{D5CDD505-2E9C-101B-9397-08002B2CF9AE}" pid="4" name="CalculationRule">
    <vt:i4>1</vt:i4>
  </property>
</Properties>
</file>